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dart\Desktop\Car\"/>
    </mc:Choice>
  </mc:AlternateContent>
  <bookViews>
    <workbookView xWindow="0" yWindow="0" windowWidth="20490" windowHeight="8385" activeTab="1"/>
  </bookViews>
  <sheets>
    <sheet name="Sheet2" sheetId="17" r:id="rId1"/>
    <sheet name="ORDER" sheetId="18" r:id="rId2"/>
    <sheet name=" 0.625&quot; Rod + Clevis Parts List" sheetId="16" r:id="rId3"/>
    <sheet name=" 0.5&quot; Rod + Clevis Parts List" sheetId="1" r:id="rId4"/>
    <sheet name="Summary Parts List" sheetId="13" r:id="rId5"/>
    <sheet name="Costs" sheetId="14" r:id="rId6"/>
    <sheet name="Alternate Parts" sheetId="15" r:id="rId7"/>
  </sheets>
  <calcPr calcId="152511"/>
  <pivotCaches>
    <pivotCache cacheId="20" r:id="rId8"/>
    <pivotCache cacheId="27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8" l="1"/>
  <c r="C12" i="18"/>
  <c r="B12" i="18"/>
  <c r="C1" i="18"/>
  <c r="B1" i="18"/>
  <c r="U43" i="16"/>
  <c r="V43" i="16" s="1"/>
  <c r="Q43" i="16"/>
  <c r="F43" i="16"/>
  <c r="U42" i="16"/>
  <c r="V42" i="16" s="1"/>
  <c r="Q42" i="16"/>
  <c r="I42" i="16"/>
  <c r="F42" i="16"/>
  <c r="U41" i="16"/>
  <c r="V41" i="16" s="1"/>
  <c r="Q41" i="16"/>
  <c r="I41" i="16"/>
  <c r="F41" i="16"/>
  <c r="U40" i="16"/>
  <c r="V40" i="16" s="1"/>
  <c r="Q40" i="16"/>
  <c r="F40" i="16"/>
  <c r="U39" i="16"/>
  <c r="V39" i="16" s="1"/>
  <c r="Q39" i="16"/>
  <c r="I39" i="16"/>
  <c r="F39" i="16"/>
  <c r="V38" i="16"/>
  <c r="U38" i="16"/>
  <c r="Q38" i="16"/>
  <c r="I38" i="16"/>
  <c r="F38" i="16"/>
  <c r="U37" i="16"/>
  <c r="Q37" i="16"/>
  <c r="I37" i="16"/>
  <c r="F37" i="16"/>
  <c r="U36" i="16"/>
  <c r="V36" i="16" s="1"/>
  <c r="Q36" i="16"/>
  <c r="I36" i="16"/>
  <c r="F36" i="16"/>
  <c r="U35" i="16"/>
  <c r="V35" i="16" s="1"/>
  <c r="Q35" i="16"/>
  <c r="I35" i="16"/>
  <c r="F35" i="16"/>
  <c r="V34" i="16"/>
  <c r="U34" i="16"/>
  <c r="Q34" i="16"/>
  <c r="I34" i="16"/>
  <c r="F34" i="16"/>
  <c r="U33" i="16"/>
  <c r="V33" i="16" s="1"/>
  <c r="Q33" i="16"/>
  <c r="F33" i="16"/>
  <c r="U32" i="16"/>
  <c r="Q32" i="16"/>
  <c r="I32" i="16"/>
  <c r="F32" i="16"/>
  <c r="U31" i="16"/>
  <c r="V31" i="16" s="1"/>
  <c r="Q31" i="16"/>
  <c r="I31" i="16"/>
  <c r="F31" i="16"/>
  <c r="U30" i="16"/>
  <c r="Q30" i="16"/>
  <c r="I30" i="16"/>
  <c r="F30" i="16"/>
  <c r="V29" i="16"/>
  <c r="U29" i="16"/>
  <c r="Q29" i="16"/>
  <c r="F29" i="16"/>
  <c r="V28" i="16"/>
  <c r="U28" i="16"/>
  <c r="Q28" i="16"/>
  <c r="I28" i="16"/>
  <c r="F28" i="16"/>
  <c r="U27" i="16"/>
  <c r="Q27" i="16"/>
  <c r="V27" i="16" s="1"/>
  <c r="I27" i="16"/>
  <c r="F27" i="16"/>
  <c r="U26" i="16"/>
  <c r="Q26" i="16"/>
  <c r="I26" i="16"/>
  <c r="F26" i="16"/>
  <c r="Q25" i="16"/>
  <c r="V25" i="16" s="1"/>
  <c r="F25" i="16"/>
  <c r="Q24" i="16"/>
  <c r="V24" i="16" s="1"/>
  <c r="F24" i="16"/>
  <c r="U23" i="16"/>
  <c r="Q23" i="16"/>
  <c r="V23" i="16" s="1"/>
  <c r="F23" i="16"/>
  <c r="U22" i="16"/>
  <c r="Q22" i="16"/>
  <c r="V22" i="16" s="1"/>
  <c r="F22" i="16"/>
  <c r="U21" i="16"/>
  <c r="Q21" i="16"/>
  <c r="V21" i="16" s="1"/>
  <c r="F21" i="16"/>
  <c r="U20" i="16"/>
  <c r="Q20" i="16"/>
  <c r="V20" i="16" s="1"/>
  <c r="F20" i="16"/>
  <c r="U19" i="16"/>
  <c r="Q19" i="16"/>
  <c r="V19" i="16" s="1"/>
  <c r="I19" i="16"/>
  <c r="F19" i="16"/>
  <c r="U18" i="16"/>
  <c r="Q18" i="16"/>
  <c r="I18" i="16"/>
  <c r="F18" i="16"/>
  <c r="U17" i="16"/>
  <c r="Q17" i="16"/>
  <c r="I17" i="16"/>
  <c r="F17" i="16"/>
  <c r="U16" i="16"/>
  <c r="Q16" i="16"/>
  <c r="V16" i="16" s="1"/>
  <c r="I16" i="16"/>
  <c r="F16" i="16"/>
  <c r="U15" i="16"/>
  <c r="Q15" i="16"/>
  <c r="V15" i="16" s="1"/>
  <c r="I15" i="16"/>
  <c r="F15" i="16"/>
  <c r="U14" i="16"/>
  <c r="Q14" i="16"/>
  <c r="I14" i="16"/>
  <c r="F14" i="16"/>
  <c r="Q13" i="16"/>
  <c r="V13" i="16" s="1"/>
  <c r="F13" i="16"/>
  <c r="U12" i="16"/>
  <c r="Q12" i="16"/>
  <c r="I12" i="16"/>
  <c r="F12" i="16"/>
  <c r="U11" i="16"/>
  <c r="Q11" i="16"/>
  <c r="I11" i="16"/>
  <c r="F11" i="16"/>
  <c r="V10" i="16"/>
  <c r="Q10" i="16"/>
  <c r="F10" i="16"/>
  <c r="U9" i="16"/>
  <c r="Q9" i="16"/>
  <c r="I9" i="16"/>
  <c r="F9" i="16"/>
  <c r="U8" i="16"/>
  <c r="Q8" i="16"/>
  <c r="V8" i="16" s="1"/>
  <c r="I8" i="16"/>
  <c r="F8" i="16"/>
  <c r="U7" i="16"/>
  <c r="Q7" i="16"/>
  <c r="V7" i="16" s="1"/>
  <c r="I7" i="16"/>
  <c r="F7" i="16"/>
  <c r="U6" i="16"/>
  <c r="V6" i="16" s="1"/>
  <c r="Q6" i="16"/>
  <c r="I6" i="16"/>
  <c r="F6" i="16"/>
  <c r="U5" i="16"/>
  <c r="Q5" i="16"/>
  <c r="I5" i="16"/>
  <c r="F5" i="16"/>
  <c r="V4" i="16"/>
  <c r="U4" i="16"/>
  <c r="Q4" i="16"/>
  <c r="I4" i="16"/>
  <c r="F4" i="16"/>
  <c r="U3" i="16"/>
  <c r="Q3" i="16"/>
  <c r="V3" i="16" s="1"/>
  <c r="I3" i="16"/>
  <c r="F3" i="16"/>
  <c r="U2" i="16"/>
  <c r="V2" i="16" s="1"/>
  <c r="Q2" i="16"/>
  <c r="I2" i="16"/>
  <c r="F2" i="16"/>
  <c r="I15" i="17"/>
  <c r="V37" i="16" l="1"/>
  <c r="V30" i="16"/>
  <c r="V5" i="16"/>
  <c r="V17" i="16"/>
  <c r="V14" i="16"/>
  <c r="V12" i="16"/>
  <c r="V11" i="16"/>
  <c r="V9" i="16"/>
  <c r="V26" i="16"/>
  <c r="V18" i="16"/>
  <c r="V32" i="16"/>
  <c r="I42" i="1"/>
  <c r="I41" i="1"/>
  <c r="I39" i="1"/>
  <c r="I38" i="1"/>
  <c r="I37" i="1"/>
  <c r="I36" i="1"/>
  <c r="I35" i="1"/>
  <c r="I34" i="1"/>
  <c r="I32" i="1"/>
  <c r="I31" i="1"/>
  <c r="I30" i="1"/>
  <c r="I28" i="1"/>
  <c r="I27" i="1"/>
  <c r="I26" i="1"/>
  <c r="I19" i="1"/>
  <c r="I18" i="1"/>
  <c r="I17" i="1"/>
  <c r="I16" i="1"/>
  <c r="I15" i="1"/>
  <c r="I14" i="1"/>
  <c r="I12" i="1"/>
  <c r="I11" i="1"/>
  <c r="I3" i="1"/>
  <c r="I4" i="1"/>
  <c r="I5" i="1"/>
  <c r="I6" i="1"/>
  <c r="I7" i="1"/>
  <c r="I8" i="1"/>
  <c r="I9" i="1"/>
  <c r="I2" i="1"/>
  <c r="Q33" i="1"/>
  <c r="Q29" i="1"/>
  <c r="U40" i="1"/>
  <c r="U33" i="1"/>
  <c r="U29" i="1"/>
  <c r="U20" i="1"/>
  <c r="U22" i="1"/>
  <c r="V22" i="1" s="1"/>
  <c r="U21" i="1"/>
  <c r="U23" i="1"/>
  <c r="U43" i="1"/>
  <c r="V43" i="1" s="1"/>
  <c r="Q43" i="1"/>
  <c r="Q40" i="1"/>
  <c r="V33" i="1"/>
  <c r="Q20" i="1"/>
  <c r="Q22" i="1"/>
  <c r="Q21" i="1"/>
  <c r="Q23" i="1"/>
  <c r="F43" i="1"/>
  <c r="F40" i="1"/>
  <c r="F33" i="1"/>
  <c r="F29" i="1"/>
  <c r="F20" i="1"/>
  <c r="F22" i="1"/>
  <c r="F21" i="1"/>
  <c r="F23" i="1"/>
  <c r="F10" i="1"/>
  <c r="F13" i="1"/>
  <c r="V13" i="1"/>
  <c r="Q10" i="1"/>
  <c r="V10" i="1" s="1"/>
  <c r="Q13" i="1"/>
  <c r="F25" i="1"/>
  <c r="F24" i="1"/>
  <c r="Q25" i="1"/>
  <c r="V25" i="1" s="1"/>
  <c r="Q24" i="1"/>
  <c r="V24" i="1" s="1"/>
  <c r="U5" i="1"/>
  <c r="U7" i="1"/>
  <c r="U9" i="1"/>
  <c r="U11" i="1"/>
  <c r="U12" i="1"/>
  <c r="U14" i="1"/>
  <c r="U15" i="1"/>
  <c r="U16" i="1"/>
  <c r="U17" i="1"/>
  <c r="U18" i="1"/>
  <c r="U19" i="1"/>
  <c r="U26" i="1"/>
  <c r="U27" i="1"/>
  <c r="U30" i="1"/>
  <c r="U31" i="1"/>
  <c r="U34" i="1"/>
  <c r="U35" i="1"/>
  <c r="U36" i="1"/>
  <c r="U37" i="1"/>
  <c r="U38" i="1"/>
  <c r="U39" i="1"/>
  <c r="U41" i="1"/>
  <c r="U42" i="1"/>
  <c r="U4" i="1"/>
  <c r="U8" i="1"/>
  <c r="U32" i="1"/>
  <c r="U28" i="1"/>
  <c r="U3" i="1"/>
  <c r="U6" i="1"/>
  <c r="Q6" i="1"/>
  <c r="Q2" i="1"/>
  <c r="U2" i="1"/>
  <c r="Q8" i="1"/>
  <c r="Q32" i="1"/>
  <c r="Q28" i="1"/>
  <c r="Q4" i="1"/>
  <c r="Q5" i="1"/>
  <c r="Q7" i="1"/>
  <c r="Q9" i="1"/>
  <c r="V9" i="1" s="1"/>
  <c r="Q11" i="1"/>
  <c r="Q12" i="1"/>
  <c r="Q14" i="1"/>
  <c r="Q15" i="1"/>
  <c r="V15" i="1" s="1"/>
  <c r="Q16" i="1"/>
  <c r="Q17" i="1"/>
  <c r="Q18" i="1"/>
  <c r="Q19" i="1"/>
  <c r="Q26" i="1"/>
  <c r="Q27" i="1"/>
  <c r="Q30" i="1"/>
  <c r="Q31" i="1"/>
  <c r="Q34" i="1"/>
  <c r="Q35" i="1"/>
  <c r="Q36" i="1"/>
  <c r="Q37" i="1"/>
  <c r="V37" i="1" s="1"/>
  <c r="Q38" i="1"/>
  <c r="Q39" i="1"/>
  <c r="Q41" i="1"/>
  <c r="Q42" i="1"/>
  <c r="Q3" i="1"/>
  <c r="F6" i="1"/>
  <c r="F2" i="1"/>
  <c r="F4" i="1"/>
  <c r="F8" i="1"/>
  <c r="F32" i="1"/>
  <c r="F28" i="1"/>
  <c r="F5" i="1"/>
  <c r="F7" i="1"/>
  <c r="F9" i="1"/>
  <c r="F11" i="1"/>
  <c r="F12" i="1"/>
  <c r="F14" i="1"/>
  <c r="F15" i="1"/>
  <c r="F16" i="1"/>
  <c r="F17" i="1"/>
  <c r="F18" i="1"/>
  <c r="F19" i="1"/>
  <c r="F26" i="1"/>
  <c r="F27" i="1"/>
  <c r="F30" i="1"/>
  <c r="F31" i="1"/>
  <c r="F34" i="1"/>
  <c r="F35" i="1"/>
  <c r="F36" i="1"/>
  <c r="F37" i="1"/>
  <c r="F38" i="1"/>
  <c r="F39" i="1"/>
  <c r="F41" i="1"/>
  <c r="F42" i="1"/>
  <c r="F3" i="1"/>
  <c r="V42" i="1" l="1"/>
  <c r="V20" i="1"/>
  <c r="V21" i="1"/>
  <c r="V23" i="1"/>
  <c r="V29" i="1"/>
  <c r="V40" i="1"/>
  <c r="V8" i="1"/>
  <c r="V35" i="1"/>
  <c r="V17" i="1"/>
  <c r="V5" i="1"/>
  <c r="V41" i="1"/>
  <c r="V36" i="1"/>
  <c r="V30" i="1"/>
  <c r="V18" i="1"/>
  <c r="V14" i="1"/>
  <c r="V7" i="1"/>
  <c r="V32" i="1"/>
  <c r="V3" i="1"/>
  <c r="V4" i="1"/>
  <c r="V38" i="1"/>
  <c r="V34" i="1"/>
  <c r="V26" i="1"/>
  <c r="V16" i="1"/>
  <c r="V11" i="1"/>
  <c r="V39" i="1"/>
  <c r="V27" i="1"/>
  <c r="V12" i="1"/>
  <c r="V6" i="1"/>
  <c r="V28" i="1"/>
  <c r="V31" i="1"/>
  <c r="V19" i="1"/>
  <c r="V2" i="1"/>
</calcChain>
</file>

<file path=xl/sharedStrings.xml><?xml version="1.0" encoding="utf-8"?>
<sst xmlns="http://schemas.openxmlformats.org/spreadsheetml/2006/main" count="1215" uniqueCount="147">
  <si>
    <t>Ball Dia</t>
  </si>
  <si>
    <t>Thread Size</t>
  </si>
  <si>
    <t>1/2-20</t>
  </si>
  <si>
    <t>5/8"</t>
  </si>
  <si>
    <t>1/2"</t>
  </si>
  <si>
    <t>Left Steering Tie Rod</t>
  </si>
  <si>
    <t>Right Steering Tie Rod</t>
  </si>
  <si>
    <t>Clevis</t>
  </si>
  <si>
    <t>Y</t>
  </si>
  <si>
    <t>COM-10T</t>
  </si>
  <si>
    <t>Row Labels</t>
  </si>
  <si>
    <t>(blank)</t>
  </si>
  <si>
    <t>Grand Total</t>
  </si>
  <si>
    <t>COM10CUP + COM10CIRC</t>
  </si>
  <si>
    <t>1.5"</t>
  </si>
  <si>
    <t>1 1/8"</t>
  </si>
  <si>
    <t>XMR10</t>
  </si>
  <si>
    <t>1"</t>
  </si>
  <si>
    <t>COM-8T</t>
  </si>
  <si>
    <t>COM8CUP + COM8CIRC</t>
  </si>
  <si>
    <t>Rally Corsa Shop</t>
  </si>
  <si>
    <t>McGill</t>
  </si>
  <si>
    <t>QA1</t>
  </si>
  <si>
    <t>CR6-8</t>
  </si>
  <si>
    <t>Moog</t>
  </si>
  <si>
    <t>ES-3191</t>
  </si>
  <si>
    <t>K9908</t>
  </si>
  <si>
    <t>ES-2074R</t>
  </si>
  <si>
    <t>3/8"</t>
  </si>
  <si>
    <t>Bore</t>
  </si>
  <si>
    <t>Forward, Inner Joint</t>
  </si>
  <si>
    <t>Front Left Upper A-Arm</t>
  </si>
  <si>
    <t>Joint</t>
  </si>
  <si>
    <t xml:space="preserve">Front Right Upper A-Arm </t>
  </si>
  <si>
    <t>Rear, Inner Joint</t>
  </si>
  <si>
    <t>Front Left Lower A-Arm</t>
  </si>
  <si>
    <t>Inner Joint</t>
  </si>
  <si>
    <t>Front Right Lower A-Arm</t>
  </si>
  <si>
    <t>Forward Joint</t>
  </si>
  <si>
    <t>Rear Left Lower Suspension Link</t>
  </si>
  <si>
    <t>Outer Joint</t>
  </si>
  <si>
    <t>Rear Left Toe Link</t>
  </si>
  <si>
    <t>Rear Right Toe Link</t>
  </si>
  <si>
    <t>Rear Left Upper A-Arm</t>
  </si>
  <si>
    <t>Rear Right Upper A-Arm</t>
  </si>
  <si>
    <t>Rear Inner Joint</t>
  </si>
  <si>
    <t>Rear Right Lower Suspension Link</t>
  </si>
  <si>
    <t>Joint Location</t>
  </si>
  <si>
    <t>Lower Joint</t>
  </si>
  <si>
    <t xml:space="preserve">Front Left Tie Rod </t>
  </si>
  <si>
    <t xml:space="preserve">Front Right Tie Rod </t>
  </si>
  <si>
    <t>Upper Joint</t>
  </si>
  <si>
    <t>Arm Description</t>
  </si>
  <si>
    <t>Arm ID</t>
  </si>
  <si>
    <t>A</t>
  </si>
  <si>
    <t>B</t>
  </si>
  <si>
    <t>C</t>
  </si>
  <si>
    <t>D</t>
  </si>
  <si>
    <t>E</t>
  </si>
  <si>
    <t>F</t>
  </si>
  <si>
    <t>G</t>
  </si>
  <si>
    <t>H</t>
  </si>
  <si>
    <t>Z</t>
  </si>
  <si>
    <t>X</t>
  </si>
  <si>
    <t>W</t>
  </si>
  <si>
    <t>V</t>
  </si>
  <si>
    <t>T</t>
  </si>
  <si>
    <t>Tube OD"</t>
  </si>
  <si>
    <t>Tube Wall"</t>
  </si>
  <si>
    <t>Ref.</t>
  </si>
  <si>
    <t>Rod-End</t>
  </si>
  <si>
    <t>Type</t>
  </si>
  <si>
    <t>Thread</t>
  </si>
  <si>
    <t>Left</t>
  </si>
  <si>
    <t>Right</t>
  </si>
  <si>
    <t>Tie Rod</t>
  </si>
  <si>
    <t>M16x1.5</t>
  </si>
  <si>
    <t>Joint Supplier</t>
  </si>
  <si>
    <t>Joint Part No.</t>
  </si>
  <si>
    <t>Joint Local Currency Cost (Feb 2017) Ex. VAT</t>
  </si>
  <si>
    <t>Total Joint Cost</t>
  </si>
  <si>
    <t>Spherical Bearing</t>
  </si>
  <si>
    <t>MWC</t>
  </si>
  <si>
    <t>WTF-8R-0.819</t>
  </si>
  <si>
    <t>WTF-8L-0.819</t>
  </si>
  <si>
    <t>5/8-18</t>
  </si>
  <si>
    <t>kie16x1.5ohex</t>
  </si>
  <si>
    <t>Joint Cost USD ($1 =E0.9/GB 0.8)</t>
  </si>
  <si>
    <t>S</t>
  </si>
  <si>
    <t>Ball Joint</t>
  </si>
  <si>
    <t>Upper Bearing</t>
  </si>
  <si>
    <t>Inner</t>
  </si>
  <si>
    <t>Outer</t>
  </si>
  <si>
    <t>Left Rocker Arm</t>
  </si>
  <si>
    <t>Right Rocker Arm</t>
  </si>
  <si>
    <t>Bung/Cup Supplier</t>
  </si>
  <si>
    <t>Bung/Cup Part No.</t>
  </si>
  <si>
    <t>Bung/Cup Local Currency Cost (Feb 2017) Ex. VAT</t>
  </si>
  <si>
    <t>Bung/Cup Cost USD ($1 =E0.9/GB 0.8)</t>
  </si>
  <si>
    <t>Upper Ball Joint</t>
  </si>
  <si>
    <t>FK Bearings</t>
  </si>
  <si>
    <t>AIN12</t>
  </si>
  <si>
    <t>3/4"</t>
  </si>
  <si>
    <t>Tube ID"</t>
  </si>
  <si>
    <t>WTF-8R-0.855</t>
  </si>
  <si>
    <t>WTF-8L-0.855</t>
  </si>
  <si>
    <t>WTF-10R-1.045</t>
  </si>
  <si>
    <t>Column Labels</t>
  </si>
  <si>
    <t>(blank) Total</t>
  </si>
  <si>
    <t>Count of Arm Description</t>
  </si>
  <si>
    <t>Left Total</t>
  </si>
  <si>
    <t>Right Total</t>
  </si>
  <si>
    <t>Sum of Bung/Cup Cost USD ($1 =E0.9/GB 0.8)</t>
  </si>
  <si>
    <t>FK</t>
  </si>
  <si>
    <t>JMX8T</t>
  </si>
  <si>
    <t>HMR8-10T</t>
  </si>
  <si>
    <t>HML8-10T</t>
  </si>
  <si>
    <t>MXM-8</t>
  </si>
  <si>
    <t>MXML-8</t>
  </si>
  <si>
    <t>JMXL8T</t>
  </si>
  <si>
    <t>XML8</t>
  </si>
  <si>
    <t>XMR8</t>
  </si>
  <si>
    <t>PCMR10T</t>
  </si>
  <si>
    <t>Count of Joint Supplier</t>
  </si>
  <si>
    <t>MXM-10</t>
  </si>
  <si>
    <t>JMX10T</t>
  </si>
  <si>
    <t>HMR10T</t>
  </si>
  <si>
    <t>PMC-8-6</t>
  </si>
  <si>
    <t>CV-5</t>
  </si>
  <si>
    <t>COMT-08</t>
  </si>
  <si>
    <t>COM8T</t>
  </si>
  <si>
    <t>COMT-10</t>
  </si>
  <si>
    <t>COM10TF1</t>
  </si>
  <si>
    <t>COM10T</t>
  </si>
  <si>
    <t>NA</t>
  </si>
  <si>
    <t>HJMX10T</t>
  </si>
  <si>
    <t>PCYMR10T</t>
  </si>
  <si>
    <t>WTF-10R-0.819</t>
  </si>
  <si>
    <t>WTF-10L-0.819</t>
  </si>
  <si>
    <t>XML8-10</t>
  </si>
  <si>
    <t>XMR8-10</t>
  </si>
  <si>
    <t>CR6-10</t>
  </si>
  <si>
    <t>Count of Joint Part No.</t>
  </si>
  <si>
    <t>Sum of Joint Cost USD ($1 =E0.9/GB 0.8)</t>
  </si>
  <si>
    <t>Count of Bung/Cup Cost USD ($1 =E0.9/GB 0.8)</t>
  </si>
  <si>
    <t>Sum of Bung/Cup Cost USD ($1 =E0.9/GB 0.8)2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</si>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</sst>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GBP]\ #,##0.00"/>
    <numFmt numFmtId="165" formatCode="[$EUR]\ #,##0.00"/>
    <numFmt numFmtId="166" formatCode="[$USD]\ #,##0.00"/>
    <numFmt numFmtId="167" formatCode="&quot;$&quot;#,##0.00"/>
  </numFmts>
  <fonts count="4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49" fontId="1" fillId="0" borderId="0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1" applyAlignment="1">
      <alignment horizontal="center"/>
    </xf>
    <xf numFmtId="0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1"/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1" applyAlignment="1">
      <alignment horizontal="center" vertical="center" wrapText="1"/>
    </xf>
    <xf numFmtId="167" fontId="0" fillId="0" borderId="0" xfId="0" applyNumberFormat="1"/>
    <xf numFmtId="0" fontId="0" fillId="0" borderId="0" xfId="0" applyAlignment="1">
      <alignment horizontal="left" indent="3"/>
    </xf>
    <xf numFmtId="2" fontId="0" fillId="0" borderId="0" xfId="0" applyNumberFormat="1" applyAlignment="1">
      <alignment horizontal="left"/>
    </xf>
    <xf numFmtId="8" fontId="0" fillId="0" borderId="0" xfId="0" applyNumberFormat="1"/>
    <xf numFmtId="0" fontId="0" fillId="0" borderId="0" xfId="0" applyAlignment="1">
      <alignment wrapText="1"/>
    </xf>
    <xf numFmtId="44" fontId="0" fillId="0" borderId="0" xfId="2" applyFont="1"/>
    <xf numFmtId="44" fontId="0" fillId="0" borderId="0" xfId="0" applyNumberFormat="1" applyAlignment="1">
      <alignment horizontal="center"/>
    </xf>
    <xf numFmtId="44" fontId="2" fillId="0" borderId="0" xfId="2" applyFont="1" applyAlignment="1">
      <alignment horizontal="center"/>
    </xf>
    <xf numFmtId="44" fontId="0" fillId="0" borderId="0" xfId="0" applyNumberFormat="1"/>
    <xf numFmtId="0" fontId="0" fillId="0" borderId="0" xfId="0" pivotButton="1" applyAlignment="1">
      <alignment wrapText="1"/>
    </xf>
    <xf numFmtId="44" fontId="0" fillId="0" borderId="0" xfId="0" applyNumberFormat="1" applyAlignment="1">
      <alignment horizontal="center" wrapText="1"/>
    </xf>
    <xf numFmtId="44" fontId="0" fillId="0" borderId="0" xfId="2" applyFont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2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readingOrder="0"/>
    </dxf>
    <dxf>
      <numFmt numFmtId="34" formatCode="_(&quot;$&quot;* #,##0.00_);_(&quot;$&quot;* \(#,##0.00\);_(&quot;$&quot;* &quot;-&quot;??_);_(@_)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Odart" refreshedDate="42781.560118287038" createdVersion="5" refreshedVersion="5" minRefreshableVersion="3" recordCount="42">
  <cacheSource type="worksheet">
    <worksheetSource ref="A1:V43" sheet=" 0.5&quot; Rod + Clevis Parts List"/>
  </cacheSource>
  <cacheFields count="22">
    <cacheField name="Arm ID" numFmtId="0">
      <sharedItems/>
    </cacheField>
    <cacheField name="Arm Description" numFmtId="0">
      <sharedItems count="16">
        <s v="Front Left Upper A-Arm"/>
        <s v="Front Right Upper A-Arm "/>
        <s v="Front Left Lower A-Arm"/>
        <s v="Front Right Lower A-Arm"/>
        <s v="Front Left Tie Rod "/>
        <s v="Front Right Tie Rod "/>
        <s v="Left Rocker Arm"/>
        <s v="Right Rocker Arm"/>
        <s v="Left Steering Tie Rod"/>
        <s v="Right Steering Tie Rod"/>
        <s v="Rear Right Upper A-Arm"/>
        <s v="Rear Left Upper A-Arm"/>
        <s v="Rear Right Toe Link"/>
        <s v="Rear Left Toe Link"/>
        <s v="Rear Right Lower Suspension Link"/>
        <s v="Rear Left Lower Suspension Link"/>
      </sharedItems>
    </cacheField>
    <cacheField name="Joint" numFmtId="0">
      <sharedItems containsSemiMixedTypes="0" containsString="0" containsNumber="1" containsInteger="1" minValue="1" maxValue="4"/>
    </cacheField>
    <cacheField name="Joint Location" numFmtId="0">
      <sharedItems count="12">
        <s v="Upper Ball Joint"/>
        <s v="Forward, Inner Joint"/>
        <s v="Outer Joint"/>
        <s v="Rear, Inner Joint"/>
        <s v="Rear Inner Joint"/>
        <s v="Lower Joint"/>
        <s v="Upper Joint"/>
        <s v="Inner"/>
        <s v="Outer"/>
        <s v="Upper Bearing"/>
        <s v="Inner Joint"/>
        <s v="Forward Joint"/>
      </sharedItems>
    </cacheField>
    <cacheField name="Type" numFmtId="0">
      <sharedItems/>
    </cacheField>
    <cacheField name="Ref." numFmtId="0">
      <sharedItems/>
    </cacheField>
    <cacheField name="Tube OD&quot;" numFmtId="0">
      <sharedItems containsString="0" containsBlank="1" containsNumber="1" minValue="1" maxValue="1.25" count="3">
        <n v="1"/>
        <m/>
        <n v="1.25"/>
      </sharedItems>
    </cacheField>
    <cacheField name="Tube Wall&quot;" numFmtId="0">
      <sharedItems containsBlank="1" containsMixedTypes="1" containsNumber="1" minValue="6.5000000000000002E-2" maxValue="9.5000000000000001E-2" count="7">
        <n v="8.3000000000000004E-2"/>
        <m/>
        <n v="6.5000000000000002E-2"/>
        <s v="1/2&quot;"/>
        <s v="3/4&quot;"/>
        <n v="9.5000000000000001E-2"/>
        <s v="5/8&quot;"/>
      </sharedItems>
    </cacheField>
    <cacheField name="Tube ID&quot;" numFmtId="0">
      <sharedItems containsString="0" containsBlank="1" containsNumber="1" minValue="0.83399999999999996" maxValue="1.06"/>
    </cacheField>
    <cacheField name="Ball Dia" numFmtId="0">
      <sharedItems containsBlank="1"/>
    </cacheField>
    <cacheField name="Bore" numFmtId="0">
      <sharedItems containsBlank="1"/>
    </cacheField>
    <cacheField name="Thread Size" numFmtId="0">
      <sharedItems containsBlank="1"/>
    </cacheField>
    <cacheField name="Thread" numFmtId="0">
      <sharedItems containsBlank="1" count="3">
        <s v="Right"/>
        <s v="Left"/>
        <m/>
      </sharedItems>
    </cacheField>
    <cacheField name="Joint Supplier" numFmtId="0">
      <sharedItems/>
    </cacheField>
    <cacheField name="Joint Part No." numFmtId="0">
      <sharedItems count="14">
        <s v="ES-2074R"/>
        <s v="XML8"/>
        <s v="CR6-8"/>
        <s v="K9908"/>
        <s v="XMR8"/>
        <s v="COM-8T"/>
        <s v="ES-3191"/>
        <s v="AIN12"/>
        <s v="PCMR10T"/>
        <s v="XMR10"/>
        <s v="COM-10T"/>
        <s v="XMR8-10" u="1"/>
        <s v="PCMR8-10T" u="1"/>
        <s v="XML8-10" u="1"/>
      </sharedItems>
    </cacheField>
    <cacheField name="Joint Local Currency Cost (Feb 2017) Ex. VAT" numFmtId="0">
      <sharedItems containsSemiMixedTypes="0" containsString="0" containsNumber="1" minValue="4.17" maxValue="74.64"/>
    </cacheField>
    <cacheField name="Joint Cost USD ($1 =E0.9/GB 0.8)" numFmtId="167">
      <sharedItems containsSemiMixedTypes="0" containsString="0" containsNumber="1" minValue="5.09" maxValue="74.64"/>
    </cacheField>
    <cacheField name="Bung/Cup Supplier" numFmtId="0">
      <sharedItems containsBlank="1" count="4">
        <s v="Rally Corsa Shop"/>
        <s v="MWC"/>
        <m/>
        <s v="McGill"/>
      </sharedItems>
    </cacheField>
    <cacheField name="Bung/Cup Part No." numFmtId="0">
      <sharedItems containsBlank="1" count="9">
        <s v="kie16x1.5ohex"/>
        <s v="WTF-8L-0.819"/>
        <s v="WTF-8R-0.819"/>
        <m/>
        <s v="WTF-8R-0.855"/>
        <s v="WTF-8L-0.855"/>
        <s v="COM8CUP + COM8CIRC"/>
        <s v="WTF-10R-1.045"/>
        <s v="COM10CUP + COM10CIRC"/>
      </sharedItems>
    </cacheField>
    <cacheField name="Bung/Cup Local Currency Cost (Feb 2017) Ex. VAT" numFmtId="0">
      <sharedItems containsString="0" containsBlank="1" containsNumber="1" minValue="2.42" maxValue="18.78"/>
    </cacheField>
    <cacheField name="Bung/Cup Cost USD ($1 =E0.9/GB 0.8)" numFmtId="0">
      <sharedItems containsString="0" containsBlank="1" containsNumber="1" minValue="0" maxValue="20.866666666666667"/>
    </cacheField>
    <cacheField name="Total Joint Cost" numFmtId="167">
      <sharedItems containsSemiMixedTypes="0" containsString="0" containsNumber="1" minValue="8.74" maxValue="74.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Odart" refreshedDate="42781.560350347223" createdVersion="5" refreshedVersion="5" minRefreshableVersion="3" recordCount="42">
  <cacheSource type="worksheet">
    <worksheetSource ref="A1:V43" sheet=" 0.625&quot; Rod + Clevis Parts List"/>
  </cacheSource>
  <cacheFields count="22">
    <cacheField name="Arm ID" numFmtId="0">
      <sharedItems/>
    </cacheField>
    <cacheField name="Arm Description" numFmtId="0">
      <sharedItems/>
    </cacheField>
    <cacheField name="Joint" numFmtId="0">
      <sharedItems containsSemiMixedTypes="0" containsString="0" containsNumber="1" containsInteger="1" minValue="1" maxValue="4"/>
    </cacheField>
    <cacheField name="Joint Location" numFmtId="0">
      <sharedItems/>
    </cacheField>
    <cacheField name="Type" numFmtId="0">
      <sharedItems/>
    </cacheField>
    <cacheField name="Ref." numFmtId="0">
      <sharedItems/>
    </cacheField>
    <cacheField name="Tube OD&quot;" numFmtId="0">
      <sharedItems containsString="0" containsBlank="1" containsNumber="1" minValue="1" maxValue="1.25"/>
    </cacheField>
    <cacheField name="Tube Wall&quot;" numFmtId="0">
      <sharedItems containsBlank="1" containsMixedTypes="1" containsNumber="1" minValue="6.5000000000000002E-2" maxValue="9.5000000000000001E-2"/>
    </cacheField>
    <cacheField name="Tube ID&quot;" numFmtId="0">
      <sharedItems containsString="0" containsBlank="1" containsNumber="1" minValue="0.83399999999999996" maxValue="1.06"/>
    </cacheField>
    <cacheField name="Ball Dia" numFmtId="0">
      <sharedItems containsBlank="1"/>
    </cacheField>
    <cacheField name="Bore" numFmtId="0">
      <sharedItems containsBlank="1"/>
    </cacheField>
    <cacheField name="Thread Size" numFmtId="0">
      <sharedItems containsBlank="1"/>
    </cacheField>
    <cacheField name="Thread" numFmtId="0">
      <sharedItems containsBlank="1"/>
    </cacheField>
    <cacheField name="Joint Supplier" numFmtId="0">
      <sharedItems count="3">
        <s v="Moog"/>
        <s v="McGill"/>
        <s v="FK Bearings"/>
      </sharedItems>
    </cacheField>
    <cacheField name="Joint Part No." numFmtId="0">
      <sharedItems count="11">
        <s v="ES-2074R"/>
        <s v="XML8-10"/>
        <s v="CR6-10"/>
        <s v="K9908"/>
        <s v="XMR8-10"/>
        <s v="COM-8T"/>
        <s v="ES-3191"/>
        <s v="AIN12"/>
        <s v="PCMR10T"/>
        <s v="XMR10"/>
        <s v="COM-10T"/>
      </sharedItems>
    </cacheField>
    <cacheField name="Joint Local Currency Cost (Feb 2017) Ex. VAT" numFmtId="0">
      <sharedItems containsSemiMixedTypes="0" containsString="0" containsNumber="1" minValue="4.17" maxValue="74.64"/>
    </cacheField>
    <cacheField name="Joint Cost USD ($1 =E0.9/GB 0.8)" numFmtId="167">
      <sharedItems containsSemiMixedTypes="0" containsString="0" containsNumber="1" minValue="5.2124999999999995" maxValue="74.64"/>
    </cacheField>
    <cacheField name="Bung/Cup Supplier" numFmtId="0">
      <sharedItems containsBlank="1" count="4">
        <s v="Rally Corsa Shop"/>
        <s v="MWC"/>
        <m/>
        <s v="McGill"/>
      </sharedItems>
    </cacheField>
    <cacheField name="Bung/Cup Part No." numFmtId="0">
      <sharedItems containsBlank="1" count="7">
        <s v="kie16x1.5ohex"/>
        <s v="WTF-10L-0.819"/>
        <s v="WTF-10R-0.819"/>
        <m/>
        <s v="COM8CUP + COM8CIRC"/>
        <s v="WTF-10R-1.045"/>
        <s v="COM10CUP + COM10CIRC"/>
      </sharedItems>
    </cacheField>
    <cacheField name="Bung/Cup Local Currency Cost (Feb 2017) Ex. VAT" numFmtId="0">
      <sharedItems containsString="0" containsBlank="1" containsNumber="1" minValue="2.42" maxValue="18.78"/>
    </cacheField>
    <cacheField name="Bung/Cup Cost USD ($1 =E0.9/GB 0.8)" numFmtId="0">
      <sharedItems containsString="0" containsBlank="1" containsNumber="1" minValue="0" maxValue="20.866666666666667"/>
    </cacheField>
    <cacheField name="Total Joint Cost" numFmtId="167">
      <sharedItems containsSemiMixedTypes="0" containsString="0" containsNumber="1" minValue="9.4499999999999993" maxValue="74.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s v="A"/>
    <x v="0"/>
    <n v="1"/>
    <x v="0"/>
    <s v="Tie Rod"/>
    <s v="A1"/>
    <x v="0"/>
    <x v="0"/>
    <n v="0.83399999999999996"/>
    <m/>
    <m/>
    <s v="M16x1.5"/>
    <x v="0"/>
    <s v="Moog"/>
    <x v="0"/>
    <n v="18.78"/>
    <n v="18.78"/>
    <x v="0"/>
    <x v="0"/>
    <n v="18.78"/>
    <n v="20.866666666666667"/>
    <n v="39.646666666666668"/>
  </r>
  <r>
    <s v="A"/>
    <x v="0"/>
    <n v="2"/>
    <x v="1"/>
    <s v="Rod-End"/>
    <s v="A2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A"/>
    <x v="0"/>
    <n v="3"/>
    <x v="2"/>
    <s v="Clevis"/>
    <s v="A3"/>
    <x v="0"/>
    <x v="0"/>
    <n v="0.83399999999999996"/>
    <m/>
    <s v="3/8&quot;"/>
    <s v="1/2-20"/>
    <x v="0"/>
    <s v="QA1"/>
    <x v="2"/>
    <n v="5.09"/>
    <n v="5.09"/>
    <x v="1"/>
    <x v="2"/>
    <n v="3.65"/>
    <n v="3.65"/>
    <n v="8.74"/>
  </r>
  <r>
    <s v="A"/>
    <x v="0"/>
    <n v="4"/>
    <x v="3"/>
    <s v="Rod-End"/>
    <s v="A4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B"/>
    <x v="1"/>
    <n v="1"/>
    <x v="0"/>
    <s v="Tie Rod"/>
    <s v="B1"/>
    <x v="0"/>
    <x v="0"/>
    <n v="0.83399999999999996"/>
    <m/>
    <m/>
    <s v="M16x1.5"/>
    <x v="0"/>
    <s v="Moog"/>
    <x v="0"/>
    <n v="18.78"/>
    <n v="18.78"/>
    <x v="0"/>
    <x v="0"/>
    <n v="18.78"/>
    <n v="20.866666666666667"/>
    <n v="39.646666666666668"/>
  </r>
  <r>
    <s v="B"/>
    <x v="1"/>
    <n v="2"/>
    <x v="1"/>
    <s v="Rod-End"/>
    <s v="B2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B"/>
    <x v="1"/>
    <n v="3"/>
    <x v="2"/>
    <s v="Clevis"/>
    <s v="B3"/>
    <x v="0"/>
    <x v="0"/>
    <n v="0.83399999999999996"/>
    <m/>
    <s v="3/8&quot;"/>
    <s v="1/2-20"/>
    <x v="0"/>
    <s v="QA1"/>
    <x v="2"/>
    <n v="5.09"/>
    <n v="5.09"/>
    <x v="1"/>
    <x v="2"/>
    <n v="3.65"/>
    <n v="3.65"/>
    <n v="8.74"/>
  </r>
  <r>
    <s v="B"/>
    <x v="1"/>
    <n v="4"/>
    <x v="3"/>
    <s v="Rod-End"/>
    <s v="B4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C"/>
    <x v="2"/>
    <n v="1"/>
    <x v="2"/>
    <s v="Ball Joint"/>
    <s v="C1"/>
    <x v="1"/>
    <x v="1"/>
    <m/>
    <m/>
    <m/>
    <m/>
    <x v="2"/>
    <s v="Moog"/>
    <x v="3"/>
    <n v="74.64"/>
    <n v="74.64"/>
    <x v="2"/>
    <x v="3"/>
    <m/>
    <m/>
    <n v="74.64"/>
  </r>
  <r>
    <s v="C"/>
    <x v="2"/>
    <n v="2"/>
    <x v="1"/>
    <s v="Rod-End"/>
    <s v="C2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C"/>
    <x v="2"/>
    <n v="3"/>
    <x v="4"/>
    <s v="Rod-End"/>
    <s v="C3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D"/>
    <x v="3"/>
    <n v="1"/>
    <x v="2"/>
    <s v="Ball Joint"/>
    <s v="D1"/>
    <x v="1"/>
    <x v="1"/>
    <m/>
    <m/>
    <m/>
    <m/>
    <x v="2"/>
    <s v="Moog"/>
    <x v="3"/>
    <n v="74.64"/>
    <n v="74.64"/>
    <x v="2"/>
    <x v="3"/>
    <m/>
    <m/>
    <n v="74.64"/>
  </r>
  <r>
    <s v="D"/>
    <x v="3"/>
    <n v="2"/>
    <x v="1"/>
    <s v="Rod-End"/>
    <s v="D2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D"/>
    <x v="3"/>
    <n v="3"/>
    <x v="4"/>
    <s v="Rod-End"/>
    <s v="D3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E"/>
    <x v="4"/>
    <n v="1"/>
    <x v="5"/>
    <s v="Rod-End"/>
    <s v="E1"/>
    <x v="0"/>
    <x v="2"/>
    <n v="0.87"/>
    <s v="5/8&quot;"/>
    <s v="1/2&quot;"/>
    <s v="1/2-20"/>
    <x v="0"/>
    <s v="McGill"/>
    <x v="4"/>
    <n v="6.78"/>
    <n v="8.4749999999999996"/>
    <x v="1"/>
    <x v="4"/>
    <n v="6.41"/>
    <n v="6.41"/>
    <n v="14.885"/>
  </r>
  <r>
    <s v="E"/>
    <x v="4"/>
    <n v="2"/>
    <x v="6"/>
    <s v="Rod-End"/>
    <s v="E2"/>
    <x v="0"/>
    <x v="2"/>
    <n v="0.87"/>
    <s v="5/8&quot;"/>
    <s v="1/2&quot;"/>
    <s v="1/2-20"/>
    <x v="1"/>
    <s v="McGill"/>
    <x v="1"/>
    <n v="6.78"/>
    <n v="8.4749999999999996"/>
    <x v="1"/>
    <x v="5"/>
    <n v="6.51"/>
    <n v="6.51"/>
    <n v="14.984999999999999"/>
  </r>
  <r>
    <s v="F"/>
    <x v="5"/>
    <n v="1"/>
    <x v="5"/>
    <s v="Rod-End"/>
    <s v="F1"/>
    <x v="0"/>
    <x v="2"/>
    <n v="0.87"/>
    <s v="5/8&quot;"/>
    <s v="1/2&quot;"/>
    <s v="1/2-20"/>
    <x v="0"/>
    <s v="McGill"/>
    <x v="4"/>
    <n v="6.78"/>
    <n v="8.4749999999999996"/>
    <x v="1"/>
    <x v="4"/>
    <n v="6.41"/>
    <n v="6.41"/>
    <n v="14.885"/>
  </r>
  <r>
    <s v="F"/>
    <x v="5"/>
    <n v="2"/>
    <x v="6"/>
    <s v="Rod-End"/>
    <s v="F2"/>
    <x v="0"/>
    <x v="2"/>
    <n v="0.87"/>
    <s v="5/8&quot;"/>
    <s v="1/2&quot;"/>
    <s v="1/2-20"/>
    <x v="1"/>
    <s v="McGill"/>
    <x v="1"/>
    <n v="6.78"/>
    <n v="8.4749999999999996"/>
    <x v="1"/>
    <x v="5"/>
    <n v="6.51"/>
    <n v="6.51"/>
    <n v="14.984999999999999"/>
  </r>
  <r>
    <s v="G"/>
    <x v="6"/>
    <n v="1"/>
    <x v="7"/>
    <s v="Spherical Bearing"/>
    <s v="G1"/>
    <x v="1"/>
    <x v="3"/>
    <m/>
    <s v="1&quot;"/>
    <m/>
    <m/>
    <x v="2"/>
    <s v="McGill"/>
    <x v="5"/>
    <n v="4.17"/>
    <n v="5.2124999999999995"/>
    <x v="3"/>
    <x v="6"/>
    <n v="4.37"/>
    <n v="5.4624999999999995"/>
    <n v="10.674999999999999"/>
  </r>
  <r>
    <s v="G"/>
    <x v="6"/>
    <n v="2"/>
    <x v="8"/>
    <s v="Spherical Bearing"/>
    <s v="G2"/>
    <x v="1"/>
    <x v="3"/>
    <m/>
    <s v="1&quot;"/>
    <m/>
    <m/>
    <x v="2"/>
    <s v="McGill"/>
    <x v="5"/>
    <n v="4.17"/>
    <n v="5.2124999999999995"/>
    <x v="3"/>
    <x v="6"/>
    <n v="4.37"/>
    <n v="5.4624999999999995"/>
    <n v="10.674999999999999"/>
  </r>
  <r>
    <s v="H"/>
    <x v="7"/>
    <n v="1"/>
    <x v="7"/>
    <s v="Spherical Bearing"/>
    <s v="H1"/>
    <x v="1"/>
    <x v="3"/>
    <m/>
    <s v="1&quot;"/>
    <m/>
    <m/>
    <x v="2"/>
    <s v="McGill"/>
    <x v="5"/>
    <n v="4.17"/>
    <n v="5.2124999999999995"/>
    <x v="3"/>
    <x v="6"/>
    <n v="4.37"/>
    <n v="5.4624999999999995"/>
    <n v="10.674999999999999"/>
  </r>
  <r>
    <s v="H"/>
    <x v="7"/>
    <n v="2"/>
    <x v="8"/>
    <s v="Spherical Bearing"/>
    <s v="H2"/>
    <x v="1"/>
    <x v="3"/>
    <m/>
    <s v="1&quot;"/>
    <m/>
    <m/>
    <x v="2"/>
    <s v="McGill"/>
    <x v="5"/>
    <n v="4.17"/>
    <n v="5.2124999999999995"/>
    <x v="3"/>
    <x v="6"/>
    <n v="4.37"/>
    <n v="5.4624999999999995"/>
    <n v="10.674999999999999"/>
  </r>
  <r>
    <s v="S"/>
    <x v="8"/>
    <n v="1"/>
    <x v="2"/>
    <s v="Tie Rod"/>
    <s v="S1"/>
    <x v="1"/>
    <x v="1"/>
    <m/>
    <m/>
    <m/>
    <m/>
    <x v="2"/>
    <s v="Moog"/>
    <x v="6"/>
    <n v="66.81"/>
    <n v="66.81"/>
    <x v="2"/>
    <x v="3"/>
    <m/>
    <m/>
    <n v="66.81"/>
  </r>
  <r>
    <s v="S"/>
    <x v="9"/>
    <n v="2"/>
    <x v="2"/>
    <s v="Tie Rod"/>
    <s v="S2"/>
    <x v="1"/>
    <x v="1"/>
    <m/>
    <m/>
    <m/>
    <m/>
    <x v="2"/>
    <s v="Moog"/>
    <x v="6"/>
    <n v="66.81"/>
    <n v="66.81"/>
    <x v="2"/>
    <x v="3"/>
    <m/>
    <m/>
    <n v="66.81"/>
  </r>
  <r>
    <s v="T"/>
    <x v="10"/>
    <n v="1"/>
    <x v="1"/>
    <s v="Rod-End"/>
    <s v="T1"/>
    <x v="0"/>
    <x v="0"/>
    <n v="0.83399999999999996"/>
    <s v="5/8&quot;"/>
    <s v="1/2&quot;"/>
    <s v="1/2-20"/>
    <x v="0"/>
    <s v="McGill"/>
    <x v="4"/>
    <n v="6.78"/>
    <n v="8.4749999999999996"/>
    <x v="1"/>
    <x v="2"/>
    <n v="3.65"/>
    <n v="3.65"/>
    <n v="12.125"/>
  </r>
  <r>
    <s v="T"/>
    <x v="10"/>
    <n v="2"/>
    <x v="4"/>
    <s v="Rod-End"/>
    <s v="T2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T"/>
    <x v="10"/>
    <n v="3"/>
    <x v="2"/>
    <s v="Clevis"/>
    <s v="T3"/>
    <x v="0"/>
    <x v="0"/>
    <n v="0.83399999999999996"/>
    <s v="5/8&quot;"/>
    <s v="3/8&quot;"/>
    <s v="1/2-20"/>
    <x v="0"/>
    <s v="QA1"/>
    <x v="2"/>
    <n v="5.09"/>
    <n v="5.09"/>
    <x v="1"/>
    <x v="2"/>
    <n v="3.65"/>
    <n v="3.65"/>
    <n v="8.74"/>
  </r>
  <r>
    <s v="T"/>
    <x v="10"/>
    <n v="4"/>
    <x v="9"/>
    <s v="Spherical Bearing"/>
    <s v="T4"/>
    <x v="1"/>
    <x v="4"/>
    <m/>
    <s v="1.5&quot;"/>
    <m/>
    <m/>
    <x v="2"/>
    <s v="FK Bearings"/>
    <x v="7"/>
    <n v="9.8699999999999992"/>
    <n v="9.8699999999999992"/>
    <x v="2"/>
    <x v="3"/>
    <m/>
    <n v="0"/>
    <n v="9.8699999999999992"/>
  </r>
  <r>
    <s v="V"/>
    <x v="11"/>
    <n v="1"/>
    <x v="1"/>
    <s v="Rod-End"/>
    <s v="V1"/>
    <x v="0"/>
    <x v="0"/>
    <n v="0.83399999999999996"/>
    <s v="5/8&quot;"/>
    <s v="1/2&quot;"/>
    <s v="1/2-20"/>
    <x v="0"/>
    <s v="McGill"/>
    <x v="4"/>
    <n v="6.78"/>
    <n v="8.4749999999999996"/>
    <x v="1"/>
    <x v="2"/>
    <n v="3.65"/>
    <n v="3.65"/>
    <n v="12.125"/>
  </r>
  <r>
    <s v="V"/>
    <x v="11"/>
    <n v="2"/>
    <x v="4"/>
    <s v="Rod-End"/>
    <s v="V2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V"/>
    <x v="11"/>
    <n v="3"/>
    <x v="2"/>
    <s v="Clevis"/>
    <s v="V3"/>
    <x v="0"/>
    <x v="0"/>
    <n v="0.83399999999999996"/>
    <s v="5/8&quot;"/>
    <s v="3/8&quot;"/>
    <s v="1/2-20"/>
    <x v="0"/>
    <s v="QA1"/>
    <x v="2"/>
    <n v="5.09"/>
    <n v="5.09"/>
    <x v="1"/>
    <x v="2"/>
    <n v="3.65"/>
    <n v="3.65"/>
    <n v="8.74"/>
  </r>
  <r>
    <s v="V"/>
    <x v="11"/>
    <n v="4"/>
    <x v="9"/>
    <s v="Spherical Bearing"/>
    <s v="V4"/>
    <x v="1"/>
    <x v="4"/>
    <m/>
    <s v="1.5&quot;"/>
    <m/>
    <m/>
    <x v="2"/>
    <s v="FK Bearings"/>
    <x v="7"/>
    <n v="9.8699999999999992"/>
    <n v="9.8699999999999992"/>
    <x v="2"/>
    <x v="3"/>
    <m/>
    <n v="0"/>
    <n v="9.8699999999999992"/>
  </r>
  <r>
    <s v="W"/>
    <x v="12"/>
    <n v="1"/>
    <x v="2"/>
    <s v="Rod-End"/>
    <s v="W1"/>
    <x v="0"/>
    <x v="0"/>
    <n v="0.83399999999999996"/>
    <s v="5/8&quot;"/>
    <s v="5/8&quot;"/>
    <s v="5/8-18"/>
    <x v="0"/>
    <s v="McGill"/>
    <x v="8"/>
    <n v="8.3699999999999992"/>
    <n v="10.462499999999999"/>
    <x v="1"/>
    <x v="2"/>
    <n v="3.65"/>
    <n v="3.65"/>
    <n v="14.112499999999999"/>
  </r>
  <r>
    <s v="W"/>
    <x v="12"/>
    <n v="2"/>
    <x v="10"/>
    <s v="Rod-End"/>
    <s v="W2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X"/>
    <x v="13"/>
    <n v="1"/>
    <x v="2"/>
    <s v="Rod-End"/>
    <s v="X1"/>
    <x v="0"/>
    <x v="0"/>
    <n v="0.83399999999999996"/>
    <s v="5/8&quot;"/>
    <s v="5/8&quot;"/>
    <s v="5/8-18"/>
    <x v="0"/>
    <s v="McGill"/>
    <x v="8"/>
    <n v="8.3699999999999992"/>
    <n v="10.462499999999999"/>
    <x v="1"/>
    <x v="2"/>
    <n v="3.65"/>
    <n v="3.65"/>
    <n v="14.112499999999999"/>
  </r>
  <r>
    <s v="X"/>
    <x v="13"/>
    <n v="2"/>
    <x v="10"/>
    <s v="Rod-End"/>
    <s v="X2"/>
    <x v="0"/>
    <x v="0"/>
    <n v="0.83399999999999996"/>
    <s v="5/8&quot;"/>
    <s v="1/2&quot;"/>
    <s v="1/2-20"/>
    <x v="1"/>
    <s v="McGill"/>
    <x v="1"/>
    <n v="6.78"/>
    <n v="8.4749999999999996"/>
    <x v="1"/>
    <x v="1"/>
    <n v="2.42"/>
    <n v="2.42"/>
    <n v="10.895"/>
  </r>
  <r>
    <s v="Y"/>
    <x v="14"/>
    <n v="1"/>
    <x v="11"/>
    <s v="Rod-End"/>
    <s v="Y1"/>
    <x v="2"/>
    <x v="5"/>
    <n v="1.06"/>
    <s v="5/8&quot;"/>
    <s v="5/8&quot;"/>
    <s v="5/8-18"/>
    <x v="0"/>
    <s v="McGill"/>
    <x v="9"/>
    <n v="8.17"/>
    <n v="10.212499999999999"/>
    <x v="1"/>
    <x v="7"/>
    <n v="5"/>
    <n v="5"/>
    <n v="15.212499999999999"/>
  </r>
  <r>
    <s v="Y"/>
    <x v="14"/>
    <n v="2"/>
    <x v="3"/>
    <s v="Rod-End"/>
    <s v="Y2"/>
    <x v="2"/>
    <x v="5"/>
    <n v="1.06"/>
    <s v="5/8&quot;"/>
    <s v="5/8&quot;"/>
    <s v="5/8-18"/>
    <x v="0"/>
    <s v="McGill"/>
    <x v="9"/>
    <n v="8.17"/>
    <n v="10.212499999999999"/>
    <x v="1"/>
    <x v="7"/>
    <n v="5"/>
    <n v="5"/>
    <n v="15.212499999999999"/>
  </r>
  <r>
    <s v="Y"/>
    <x v="14"/>
    <n v="3"/>
    <x v="2"/>
    <s v="Spherical Bearing"/>
    <s v="Y3"/>
    <x v="1"/>
    <x v="6"/>
    <m/>
    <s v="1 1/8&quot;"/>
    <m/>
    <m/>
    <x v="2"/>
    <s v="McGill"/>
    <x v="10"/>
    <n v="4.74"/>
    <n v="5.9249999999999998"/>
    <x v="3"/>
    <x v="8"/>
    <n v="5.35"/>
    <n v="6.6874999999999991"/>
    <n v="12.612499999999999"/>
  </r>
  <r>
    <s v="Z"/>
    <x v="15"/>
    <n v="1"/>
    <x v="11"/>
    <s v="Rod-End"/>
    <s v="Z1"/>
    <x v="2"/>
    <x v="5"/>
    <n v="1.06"/>
    <s v="5/8&quot;"/>
    <s v="5/8&quot;"/>
    <s v="5/8-18"/>
    <x v="0"/>
    <s v="McGill"/>
    <x v="9"/>
    <n v="8.17"/>
    <n v="10.212499999999999"/>
    <x v="1"/>
    <x v="7"/>
    <n v="5"/>
    <n v="5"/>
    <n v="15.212499999999999"/>
  </r>
  <r>
    <s v="Z"/>
    <x v="15"/>
    <n v="2"/>
    <x v="3"/>
    <s v="Rod-End"/>
    <s v="Z2"/>
    <x v="2"/>
    <x v="5"/>
    <n v="1.06"/>
    <s v="5/8&quot;"/>
    <s v="5/8&quot;"/>
    <s v="5/8-18"/>
    <x v="0"/>
    <s v="McGill"/>
    <x v="9"/>
    <n v="8.17"/>
    <n v="10.212499999999999"/>
    <x v="1"/>
    <x v="7"/>
    <n v="5"/>
    <n v="5"/>
    <n v="15.212499999999999"/>
  </r>
  <r>
    <s v="Z"/>
    <x v="15"/>
    <n v="3"/>
    <x v="2"/>
    <s v="Spherical Bearing"/>
    <s v="Z3"/>
    <x v="1"/>
    <x v="6"/>
    <m/>
    <s v="1 1/8&quot;"/>
    <m/>
    <m/>
    <x v="2"/>
    <s v="McGill"/>
    <x v="10"/>
    <n v="4.74"/>
    <n v="5.9249999999999998"/>
    <x v="3"/>
    <x v="8"/>
    <n v="5.35"/>
    <n v="6.6874999999999991"/>
    <n v="12.6124999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">
  <r>
    <s v="A"/>
    <s v="Front Left Upper A-Arm"/>
    <n v="1"/>
    <s v="Upper Ball Joint"/>
    <s v="Tie Rod"/>
    <s v="A1"/>
    <n v="1"/>
    <n v="8.3000000000000004E-2"/>
    <n v="0.83399999999999996"/>
    <m/>
    <m/>
    <s v="M16x1.5"/>
    <s v="Right"/>
    <x v="0"/>
    <x v="0"/>
    <n v="18.78"/>
    <n v="18.78"/>
    <x v="0"/>
    <x v="0"/>
    <n v="18.78"/>
    <n v="20.866666666666667"/>
    <n v="39.646666666666668"/>
  </r>
  <r>
    <s v="A"/>
    <s v="Front Left Upper A-Arm"/>
    <n v="2"/>
    <s v="Forward, Inner Joint"/>
    <s v="Rod-End"/>
    <s v="A2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A"/>
    <s v="Front Left Upper A-Arm"/>
    <n v="3"/>
    <s v="Outer Joint"/>
    <s v="Clevis"/>
    <s v="A3"/>
    <n v="1"/>
    <n v="8.3000000000000004E-2"/>
    <n v="0.83399999999999996"/>
    <m/>
    <s v="3/8&quot;"/>
    <s v="5/8-18"/>
    <s v="Right"/>
    <x v="1"/>
    <x v="2"/>
    <n v="5.8"/>
    <n v="5.8"/>
    <x v="1"/>
    <x v="2"/>
    <n v="3.65"/>
    <n v="3.65"/>
    <n v="9.4499999999999993"/>
  </r>
  <r>
    <s v="A"/>
    <s v="Front Left Upper A-Arm"/>
    <n v="4"/>
    <s v="Rear, Inner Joint"/>
    <s v="Rod-End"/>
    <s v="A4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B"/>
    <s v="Front Right Upper A-Arm "/>
    <n v="1"/>
    <s v="Upper Ball Joint"/>
    <s v="Tie Rod"/>
    <s v="B1"/>
    <n v="1"/>
    <n v="8.3000000000000004E-2"/>
    <n v="0.83399999999999996"/>
    <m/>
    <m/>
    <s v="M16x1.5"/>
    <s v="Right"/>
    <x v="0"/>
    <x v="0"/>
    <n v="18.78"/>
    <n v="18.78"/>
    <x v="0"/>
    <x v="0"/>
    <n v="18.78"/>
    <n v="20.866666666666667"/>
    <n v="39.646666666666668"/>
  </r>
  <r>
    <s v="B"/>
    <s v="Front Right Upper A-Arm "/>
    <n v="2"/>
    <s v="Forward, Inner Joint"/>
    <s v="Rod-End"/>
    <s v="B2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B"/>
    <s v="Front Right Upper A-Arm "/>
    <n v="3"/>
    <s v="Outer Joint"/>
    <s v="Clevis"/>
    <s v="B3"/>
    <n v="1"/>
    <n v="8.3000000000000004E-2"/>
    <n v="0.83399999999999996"/>
    <m/>
    <s v="3/8&quot;"/>
    <s v="5/8-18"/>
    <s v="Right"/>
    <x v="1"/>
    <x v="2"/>
    <n v="5.8"/>
    <n v="5.8"/>
    <x v="1"/>
    <x v="2"/>
    <n v="3.65"/>
    <n v="3.65"/>
    <n v="9.4499999999999993"/>
  </r>
  <r>
    <s v="B"/>
    <s v="Front Right Upper A-Arm "/>
    <n v="4"/>
    <s v="Rear, Inner Joint"/>
    <s v="Rod-End"/>
    <s v="B4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C"/>
    <s v="Front Left Lower A-Arm"/>
    <n v="1"/>
    <s v="Outer Joint"/>
    <s v="Ball Joint"/>
    <s v="C1"/>
    <m/>
    <m/>
    <m/>
    <m/>
    <m/>
    <m/>
    <m/>
    <x v="0"/>
    <x v="3"/>
    <n v="74.64"/>
    <n v="74.64"/>
    <x v="2"/>
    <x v="3"/>
    <m/>
    <m/>
    <n v="74.64"/>
  </r>
  <r>
    <s v="C"/>
    <s v="Front Left Lower A-Arm"/>
    <n v="2"/>
    <s v="Forward, Inner Joint"/>
    <s v="Rod-End"/>
    <s v="C2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C"/>
    <s v="Front Left Lower A-Arm"/>
    <n v="3"/>
    <s v="Rear Inner Joint"/>
    <s v="Rod-End"/>
    <s v="C3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D"/>
    <s v="Front Right Lower A-Arm"/>
    <n v="1"/>
    <s v="Outer Joint"/>
    <s v="Ball Joint"/>
    <s v="D1"/>
    <m/>
    <m/>
    <m/>
    <m/>
    <m/>
    <m/>
    <m/>
    <x v="0"/>
    <x v="3"/>
    <n v="74.64"/>
    <n v="74.64"/>
    <x v="2"/>
    <x v="3"/>
    <m/>
    <m/>
    <n v="74.64"/>
  </r>
  <r>
    <s v="D"/>
    <s v="Front Right Lower A-Arm"/>
    <n v="2"/>
    <s v="Forward, Inner Joint"/>
    <s v="Rod-End"/>
    <s v="D2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D"/>
    <s v="Front Right Lower A-Arm"/>
    <n v="3"/>
    <s v="Rear Inner Joint"/>
    <s v="Rod-End"/>
    <s v="D3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E"/>
    <s v="Front Left Tie Rod "/>
    <n v="1"/>
    <s v="Lower Joint"/>
    <s v="Rod-End"/>
    <s v="E1"/>
    <n v="1"/>
    <n v="6.5000000000000002E-2"/>
    <n v="0.87"/>
    <s v="5/8&quot;"/>
    <s v="1/2&quot;"/>
    <s v="5/8-18"/>
    <s v="Right"/>
    <x v="1"/>
    <x v="4"/>
    <n v="8.09"/>
    <n v="10.112499999999999"/>
    <x v="1"/>
    <x v="2"/>
    <n v="6.41"/>
    <n v="6.41"/>
    <n v="16.522500000000001"/>
  </r>
  <r>
    <s v="E"/>
    <s v="Front Left Tie Rod "/>
    <n v="2"/>
    <s v="Upper Joint"/>
    <s v="Rod-End"/>
    <s v="E2"/>
    <n v="1"/>
    <n v="6.5000000000000002E-2"/>
    <n v="0.87"/>
    <s v="5/8&quot;"/>
    <s v="1/2&quot;"/>
    <s v="5/8-18"/>
    <s v="Left"/>
    <x v="1"/>
    <x v="1"/>
    <n v="8.09"/>
    <n v="10.112499999999999"/>
    <x v="1"/>
    <x v="1"/>
    <n v="6.51"/>
    <n v="6.51"/>
    <n v="16.622499999999999"/>
  </r>
  <r>
    <s v="F"/>
    <s v="Front Right Tie Rod "/>
    <n v="1"/>
    <s v="Lower Joint"/>
    <s v="Rod-End"/>
    <s v="F1"/>
    <n v="1"/>
    <n v="6.5000000000000002E-2"/>
    <n v="0.87"/>
    <s v="5/8&quot;"/>
    <s v="1/2&quot;"/>
    <s v="5/8-18"/>
    <s v="Right"/>
    <x v="1"/>
    <x v="4"/>
    <n v="8.09"/>
    <n v="10.112499999999999"/>
    <x v="1"/>
    <x v="2"/>
    <n v="6.41"/>
    <n v="6.41"/>
    <n v="16.522500000000001"/>
  </r>
  <r>
    <s v="F"/>
    <s v="Front Right Tie Rod "/>
    <n v="2"/>
    <s v="Upper Joint"/>
    <s v="Rod-End"/>
    <s v="F2"/>
    <n v="1"/>
    <n v="6.5000000000000002E-2"/>
    <n v="0.87"/>
    <s v="5/8&quot;"/>
    <s v="1/2&quot;"/>
    <s v="5/8-18"/>
    <s v="Left"/>
    <x v="1"/>
    <x v="1"/>
    <n v="8.09"/>
    <n v="10.112499999999999"/>
    <x v="1"/>
    <x v="1"/>
    <n v="6.51"/>
    <n v="6.51"/>
    <n v="16.622499999999999"/>
  </r>
  <r>
    <s v="G"/>
    <s v="Left Rocker Arm"/>
    <n v="1"/>
    <s v="Inner"/>
    <s v="Spherical Bearing"/>
    <s v="G1"/>
    <m/>
    <s v="1/2&quot;"/>
    <m/>
    <s v="1&quot;"/>
    <m/>
    <m/>
    <m/>
    <x v="1"/>
    <x v="5"/>
    <n v="4.17"/>
    <n v="5.2124999999999995"/>
    <x v="3"/>
    <x v="4"/>
    <n v="4.37"/>
    <n v="5.4624999999999995"/>
    <n v="10.674999999999999"/>
  </r>
  <r>
    <s v="G"/>
    <s v="Left Rocker Arm"/>
    <n v="2"/>
    <s v="Outer"/>
    <s v="Spherical Bearing"/>
    <s v="G2"/>
    <m/>
    <s v="1/2&quot;"/>
    <m/>
    <s v="1&quot;"/>
    <m/>
    <m/>
    <m/>
    <x v="1"/>
    <x v="5"/>
    <n v="4.17"/>
    <n v="5.2124999999999995"/>
    <x v="3"/>
    <x v="4"/>
    <n v="4.37"/>
    <n v="5.4624999999999995"/>
    <n v="10.674999999999999"/>
  </r>
  <r>
    <s v="H"/>
    <s v="Right Rocker Arm"/>
    <n v="1"/>
    <s v="Inner"/>
    <s v="Spherical Bearing"/>
    <s v="H1"/>
    <m/>
    <s v="1/2&quot;"/>
    <m/>
    <s v="1&quot;"/>
    <m/>
    <m/>
    <m/>
    <x v="1"/>
    <x v="5"/>
    <n v="4.17"/>
    <n v="5.2124999999999995"/>
    <x v="3"/>
    <x v="4"/>
    <n v="4.37"/>
    <n v="5.4624999999999995"/>
    <n v="10.674999999999999"/>
  </r>
  <r>
    <s v="H"/>
    <s v="Right Rocker Arm"/>
    <n v="2"/>
    <s v="Outer"/>
    <s v="Spherical Bearing"/>
    <s v="H2"/>
    <m/>
    <s v="1/2&quot;"/>
    <m/>
    <s v="1&quot;"/>
    <m/>
    <m/>
    <m/>
    <x v="1"/>
    <x v="5"/>
    <n v="4.17"/>
    <n v="5.2124999999999995"/>
    <x v="3"/>
    <x v="4"/>
    <n v="4.37"/>
    <n v="5.4624999999999995"/>
    <n v="10.674999999999999"/>
  </r>
  <r>
    <s v="S"/>
    <s v="Left Steering Tie Rod"/>
    <n v="1"/>
    <s v="Outer Joint"/>
    <s v="Tie Rod"/>
    <s v="S1"/>
    <m/>
    <m/>
    <m/>
    <m/>
    <m/>
    <m/>
    <m/>
    <x v="0"/>
    <x v="6"/>
    <n v="66.81"/>
    <n v="66.81"/>
    <x v="2"/>
    <x v="3"/>
    <m/>
    <m/>
    <n v="66.81"/>
  </r>
  <r>
    <s v="S"/>
    <s v="Right Steering Tie Rod"/>
    <n v="2"/>
    <s v="Outer Joint"/>
    <s v="Tie Rod"/>
    <s v="S2"/>
    <m/>
    <m/>
    <m/>
    <m/>
    <m/>
    <m/>
    <m/>
    <x v="0"/>
    <x v="6"/>
    <n v="66.81"/>
    <n v="66.81"/>
    <x v="2"/>
    <x v="3"/>
    <m/>
    <m/>
    <n v="66.81"/>
  </r>
  <r>
    <s v="T"/>
    <s v="Rear Right Upper A-Arm"/>
    <n v="1"/>
    <s v="Forward, Inner Joint"/>
    <s v="Rod-End"/>
    <s v="T1"/>
    <n v="1"/>
    <n v="8.3000000000000004E-2"/>
    <n v="0.83399999999999996"/>
    <s v="5/8&quot;"/>
    <s v="1/2&quot;"/>
    <s v="5/8-18"/>
    <s v="Right"/>
    <x v="1"/>
    <x v="4"/>
    <n v="8.09"/>
    <n v="10.112499999999999"/>
    <x v="1"/>
    <x v="2"/>
    <n v="3.65"/>
    <n v="3.65"/>
    <n v="13.762499999999999"/>
  </r>
  <r>
    <s v="T"/>
    <s v="Rear Right Upper A-Arm"/>
    <n v="2"/>
    <s v="Rear Inner Joint"/>
    <s v="Rod-End"/>
    <s v="T2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T"/>
    <s v="Rear Right Upper A-Arm"/>
    <n v="3"/>
    <s v="Outer Joint"/>
    <s v="Clevis"/>
    <s v="T3"/>
    <n v="1"/>
    <n v="8.3000000000000004E-2"/>
    <n v="0.83399999999999996"/>
    <s v="5/8&quot;"/>
    <s v="3/8&quot;"/>
    <s v="5/8-18"/>
    <s v="Right"/>
    <x v="1"/>
    <x v="2"/>
    <n v="5.8"/>
    <n v="5.8"/>
    <x v="1"/>
    <x v="2"/>
    <n v="3.65"/>
    <n v="3.65"/>
    <n v="9.4499999999999993"/>
  </r>
  <r>
    <s v="T"/>
    <s v="Rear Right Upper A-Arm"/>
    <n v="4"/>
    <s v="Upper Bearing"/>
    <s v="Spherical Bearing"/>
    <s v="T4"/>
    <m/>
    <s v="3/4&quot;"/>
    <m/>
    <s v="1.5&quot;"/>
    <m/>
    <m/>
    <m/>
    <x v="2"/>
    <x v="7"/>
    <n v="9.8699999999999992"/>
    <n v="9.8699999999999992"/>
    <x v="2"/>
    <x v="3"/>
    <m/>
    <n v="0"/>
    <n v="9.8699999999999992"/>
  </r>
  <r>
    <s v="V"/>
    <s v="Rear Left Upper A-Arm"/>
    <n v="1"/>
    <s v="Forward, Inner Joint"/>
    <s v="Rod-End"/>
    <s v="V1"/>
    <n v="1"/>
    <n v="8.3000000000000004E-2"/>
    <n v="0.83399999999999996"/>
    <s v="5/8&quot;"/>
    <s v="1/2&quot;"/>
    <s v="5/8-18"/>
    <s v="Right"/>
    <x v="1"/>
    <x v="4"/>
    <n v="8.09"/>
    <n v="10.112499999999999"/>
    <x v="1"/>
    <x v="2"/>
    <n v="3.65"/>
    <n v="3.65"/>
    <n v="13.762499999999999"/>
  </r>
  <r>
    <s v="V"/>
    <s v="Rear Left Upper A-Arm"/>
    <n v="2"/>
    <s v="Rear Inner Joint"/>
    <s v="Rod-End"/>
    <s v="V2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V"/>
    <s v="Rear Left Upper A-Arm"/>
    <n v="3"/>
    <s v="Outer Joint"/>
    <s v="Clevis"/>
    <s v="V3"/>
    <n v="1"/>
    <n v="8.3000000000000004E-2"/>
    <n v="0.83399999999999996"/>
    <s v="5/8&quot;"/>
    <s v="3/8&quot;"/>
    <s v="5/8-18"/>
    <s v="Right"/>
    <x v="1"/>
    <x v="2"/>
    <n v="5.8"/>
    <n v="5.8"/>
    <x v="1"/>
    <x v="2"/>
    <n v="3.65"/>
    <n v="3.65"/>
    <n v="9.4499999999999993"/>
  </r>
  <r>
    <s v="V"/>
    <s v="Rear Left Upper A-Arm"/>
    <n v="4"/>
    <s v="Upper Bearing"/>
    <s v="Spherical Bearing"/>
    <s v="V4"/>
    <m/>
    <s v="3/4&quot;"/>
    <m/>
    <s v="1.5&quot;"/>
    <m/>
    <m/>
    <m/>
    <x v="2"/>
    <x v="7"/>
    <n v="9.8699999999999992"/>
    <n v="9.8699999999999992"/>
    <x v="2"/>
    <x v="3"/>
    <m/>
    <n v="0"/>
    <n v="9.8699999999999992"/>
  </r>
  <r>
    <s v="W"/>
    <s v="Rear Right Toe Link"/>
    <n v="1"/>
    <s v="Outer Joint"/>
    <s v="Rod-End"/>
    <s v="W1"/>
    <n v="1"/>
    <n v="8.3000000000000004E-2"/>
    <n v="0.83399999999999996"/>
    <s v="5/8&quot;"/>
    <s v="5/8&quot;"/>
    <s v="5/8-18"/>
    <s v="Right"/>
    <x v="1"/>
    <x v="8"/>
    <n v="8.3699999999999992"/>
    <n v="10.462499999999999"/>
    <x v="1"/>
    <x v="2"/>
    <n v="3.65"/>
    <n v="3.65"/>
    <n v="14.112499999999999"/>
  </r>
  <r>
    <s v="W"/>
    <s v="Rear Right Toe Link"/>
    <n v="2"/>
    <s v="Inner Joint"/>
    <s v="Rod-End"/>
    <s v="W2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X"/>
    <s v="Rear Left Toe Link"/>
    <n v="1"/>
    <s v="Outer Joint"/>
    <s v="Rod-End"/>
    <s v="X1"/>
    <n v="1"/>
    <n v="8.3000000000000004E-2"/>
    <n v="0.83399999999999996"/>
    <s v="5/8&quot;"/>
    <s v="5/8&quot;"/>
    <s v="5/8-18"/>
    <s v="Right"/>
    <x v="1"/>
    <x v="8"/>
    <n v="8.3699999999999992"/>
    <n v="10.462499999999999"/>
    <x v="1"/>
    <x v="2"/>
    <n v="3.65"/>
    <n v="3.65"/>
    <n v="14.112499999999999"/>
  </r>
  <r>
    <s v="X"/>
    <s v="Rear Left Toe Link"/>
    <n v="2"/>
    <s v="Inner Joint"/>
    <s v="Rod-End"/>
    <s v="X2"/>
    <n v="1"/>
    <n v="8.3000000000000004E-2"/>
    <n v="0.83399999999999996"/>
    <s v="5/8&quot;"/>
    <s v="1/2&quot;"/>
    <s v="5/8-18"/>
    <s v="Left"/>
    <x v="1"/>
    <x v="1"/>
    <n v="8.09"/>
    <n v="10.112499999999999"/>
    <x v="1"/>
    <x v="1"/>
    <n v="2.42"/>
    <n v="2.42"/>
    <n v="12.532499999999999"/>
  </r>
  <r>
    <s v="Y"/>
    <s v="Rear Right Lower Suspension Link"/>
    <n v="1"/>
    <s v="Forward Joint"/>
    <s v="Rod-End"/>
    <s v="Y1"/>
    <n v="1.25"/>
    <n v="9.5000000000000001E-2"/>
    <n v="1.06"/>
    <s v="5/8&quot;"/>
    <s v="5/8&quot;"/>
    <s v="5/8-18"/>
    <s v="Right"/>
    <x v="1"/>
    <x v="9"/>
    <n v="8.17"/>
    <n v="10.212499999999999"/>
    <x v="1"/>
    <x v="5"/>
    <n v="5"/>
    <n v="5"/>
    <n v="15.212499999999999"/>
  </r>
  <r>
    <s v="Y"/>
    <s v="Rear Right Lower Suspension Link"/>
    <n v="2"/>
    <s v="Rear, Inner Joint"/>
    <s v="Rod-End"/>
    <s v="Y2"/>
    <n v="1.25"/>
    <n v="9.5000000000000001E-2"/>
    <n v="1.06"/>
    <s v="5/8&quot;"/>
    <s v="5/8&quot;"/>
    <s v="5/8-18"/>
    <s v="Right"/>
    <x v="1"/>
    <x v="9"/>
    <n v="8.17"/>
    <n v="10.212499999999999"/>
    <x v="1"/>
    <x v="5"/>
    <n v="5"/>
    <n v="5"/>
    <n v="15.212499999999999"/>
  </r>
  <r>
    <s v="Y"/>
    <s v="Rear Right Lower Suspension Link"/>
    <n v="3"/>
    <s v="Outer Joint"/>
    <s v="Spherical Bearing"/>
    <s v="Y3"/>
    <m/>
    <s v="5/8&quot;"/>
    <m/>
    <s v="1 1/8&quot;"/>
    <m/>
    <m/>
    <m/>
    <x v="1"/>
    <x v="10"/>
    <n v="4.74"/>
    <n v="5.9249999999999998"/>
    <x v="3"/>
    <x v="6"/>
    <n v="5.35"/>
    <n v="6.6874999999999991"/>
    <n v="12.612499999999999"/>
  </r>
  <r>
    <s v="Z"/>
    <s v="Rear Left Lower Suspension Link"/>
    <n v="1"/>
    <s v="Forward Joint"/>
    <s v="Rod-End"/>
    <s v="Z1"/>
    <n v="1.25"/>
    <n v="9.5000000000000001E-2"/>
    <n v="1.06"/>
    <s v="5/8&quot;"/>
    <s v="5/8&quot;"/>
    <s v="5/8-18"/>
    <s v="Right"/>
    <x v="1"/>
    <x v="9"/>
    <n v="8.17"/>
    <n v="10.212499999999999"/>
    <x v="1"/>
    <x v="5"/>
    <n v="5"/>
    <n v="5"/>
    <n v="15.212499999999999"/>
  </r>
  <r>
    <s v="Z"/>
    <s v="Rear Left Lower Suspension Link"/>
    <n v="2"/>
    <s v="Rear, Inner Joint"/>
    <s v="Rod-End"/>
    <s v="Z2"/>
    <n v="1.25"/>
    <n v="9.5000000000000001E-2"/>
    <n v="1.06"/>
    <s v="5/8&quot;"/>
    <s v="5/8&quot;"/>
    <s v="5/8-18"/>
    <s v="Right"/>
    <x v="1"/>
    <x v="9"/>
    <n v="8.17"/>
    <n v="10.212499999999999"/>
    <x v="1"/>
    <x v="5"/>
    <n v="5"/>
    <n v="5"/>
    <n v="15.212499999999999"/>
  </r>
  <r>
    <s v="Z"/>
    <s v="Rear Left Lower Suspension Link"/>
    <n v="3"/>
    <s v="Outer Joint"/>
    <s v="Spherical Bearing"/>
    <s v="Z3"/>
    <m/>
    <s v="5/8&quot;"/>
    <m/>
    <s v="1 1/8&quot;"/>
    <m/>
    <m/>
    <m/>
    <x v="1"/>
    <x v="10"/>
    <n v="4.74"/>
    <n v="5.9249999999999998"/>
    <x v="3"/>
    <x v="6"/>
    <n v="5.35"/>
    <n v="6.6874999999999991"/>
    <n v="12.6124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E3:G15" firstHeaderRow="0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7" showAll="0"/>
    <pivotField axis="axisRow" showAll="0">
      <items count="5">
        <item x="3"/>
        <item x="1"/>
        <item x="0"/>
        <item x="2"/>
        <item t="default"/>
      </items>
    </pivotField>
    <pivotField axis="axisRow" showAll="0">
      <items count="8">
        <item x="6"/>
        <item x="4"/>
        <item x="0"/>
        <item x="1"/>
        <item x="2"/>
        <item x="5"/>
        <item x="3"/>
        <item t="default"/>
      </items>
    </pivotField>
    <pivotField showAll="0"/>
    <pivotField dataField="1" showAll="0"/>
    <pivotField numFmtId="167" showAll="0"/>
  </pivotFields>
  <rowFields count="2">
    <field x="17"/>
    <field x="18"/>
  </rowFields>
  <rowItems count="12">
    <i>
      <x/>
    </i>
    <i r="1">
      <x/>
    </i>
    <i r="1">
      <x v="1"/>
    </i>
    <i>
      <x v="1"/>
    </i>
    <i r="1">
      <x v="3"/>
    </i>
    <i r="1">
      <x v="4"/>
    </i>
    <i r="1">
      <x v="5"/>
    </i>
    <i>
      <x v="2"/>
    </i>
    <i r="1">
      <x v="2"/>
    </i>
    <i>
      <x v="3"/>
    </i>
    <i r="1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Bung/Cup Cost USD ($1 =E0.9/GB 0.8)" fld="20" subtotal="count" baseField="0" baseItem="0"/>
    <dataField name="Sum of Bung/Cup Cost USD ($1 =E0.9/GB 0.8)2" fld="20" baseField="17" baseItem="0" numFmtId="44"/>
  </dataFields>
  <formats count="6"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field="17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14" firstHeaderRow="0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h="1" x="0"/>
        <item t="default"/>
      </items>
    </pivotField>
    <pivotField axis="axisRow" dataField="1" showAll="0">
      <items count="12">
        <item x="7"/>
        <item x="10"/>
        <item x="5"/>
        <item x="2"/>
        <item x="0"/>
        <item x="6"/>
        <item x="3"/>
        <item x="8"/>
        <item x="1"/>
        <item x="9"/>
        <item x="4"/>
        <item t="default"/>
      </items>
    </pivotField>
    <pivotField showAll="0"/>
    <pivotField dataField="1" numFmtId="167" showAll="0"/>
    <pivotField showAll="0">
      <items count="5">
        <item x="3"/>
        <item x="1"/>
        <item x="0"/>
        <item x="2"/>
        <item t="default"/>
      </items>
    </pivotField>
    <pivotField showAll="0">
      <items count="8">
        <item x="6"/>
        <item x="4"/>
        <item x="0"/>
        <item x="1"/>
        <item x="2"/>
        <item x="5"/>
        <item x="3"/>
        <item t="default"/>
      </items>
    </pivotField>
    <pivotField showAll="0"/>
    <pivotField showAll="0"/>
    <pivotField numFmtId="167" showAll="0"/>
  </pivotFields>
  <rowFields count="2">
    <field x="13"/>
    <field x="14"/>
  </rowFields>
  <rowItems count="11">
    <i>
      <x/>
    </i>
    <i r="1">
      <x/>
    </i>
    <i>
      <x v="1"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Joint Part No." fld="14" subtotal="count" baseField="0" baseItem="0"/>
    <dataField name="Sum of Joint Cost USD ($1 =E0.9/GB 0.8)" fld="16" baseField="0" baseItem="0" numFmtId="44"/>
  </dataFields>
  <formats count="6"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field="13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A3:M148" firstHeaderRow="1" firstDataRow="4" firstDataCol="1"/>
  <pivotFields count="22">
    <pivotField showAll="0"/>
    <pivotField axis="axisRow" dataField="1" showAll="0">
      <items count="17">
        <item x="2"/>
        <item x="4"/>
        <item x="0"/>
        <item x="3"/>
        <item x="5"/>
        <item x="1"/>
        <item x="6"/>
        <item x="8"/>
        <item x="15"/>
        <item x="13"/>
        <item x="11"/>
        <item x="14"/>
        <item x="12"/>
        <item x="10"/>
        <item x="7"/>
        <item x="9"/>
        <item t="default"/>
      </items>
    </pivotField>
    <pivotField showAll="0"/>
    <pivotField axis="axisRow" showAll="0">
      <items count="13">
        <item x="11"/>
        <item x="1"/>
        <item x="7"/>
        <item x="10"/>
        <item x="5"/>
        <item x="8"/>
        <item x="2"/>
        <item x="4"/>
        <item x="3"/>
        <item x="0"/>
        <item x="9"/>
        <item x="6"/>
        <item t="default"/>
      </items>
    </pivotField>
    <pivotField showAll="0"/>
    <pivotField showAll="0"/>
    <pivotField axis="axisCol" showAll="0" defaultSubtotal="0">
      <items count="3">
        <item x="0"/>
        <item x="2"/>
        <item x="1"/>
      </items>
    </pivotField>
    <pivotField axis="axisCol" showAll="0">
      <items count="8">
        <item x="2"/>
        <item x="0"/>
        <item x="5"/>
        <item x="3"/>
        <item x="4"/>
        <item x="6"/>
        <item x="1"/>
        <item t="default"/>
      </items>
    </pivotField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axis="axisRow" showAll="0">
      <items count="15">
        <item x="7"/>
        <item x="10"/>
        <item x="5"/>
        <item x="2"/>
        <item x="0"/>
        <item x="6"/>
        <item x="3"/>
        <item m="1" x="12"/>
        <item m="1" x="13"/>
        <item x="9"/>
        <item m="1" x="11"/>
        <item x="1"/>
        <item x="4"/>
        <item x="8"/>
        <item t="default"/>
      </items>
    </pivotField>
    <pivotField showAll="0"/>
    <pivotField numFmtId="167" showAll="0"/>
    <pivotField showAll="0"/>
    <pivotField axis="axisRow" showAll="0">
      <items count="10">
        <item x="8"/>
        <item x="6"/>
        <item x="0"/>
        <item x="7"/>
        <item x="1"/>
        <item x="5"/>
        <item x="2"/>
        <item x="4"/>
        <item x="3"/>
        <item t="default"/>
      </items>
    </pivotField>
    <pivotField showAll="0"/>
    <pivotField showAll="0"/>
    <pivotField numFmtId="167" showAll="0"/>
  </pivotFields>
  <rowFields count="4">
    <field x="1"/>
    <field x="3"/>
    <field x="14"/>
    <field x="18"/>
  </rowFields>
  <rowItems count="142">
    <i>
      <x/>
    </i>
    <i r="1">
      <x v="1"/>
    </i>
    <i r="2">
      <x v="11"/>
    </i>
    <i r="3">
      <x v="4"/>
    </i>
    <i r="1">
      <x v="6"/>
    </i>
    <i r="2">
      <x v="6"/>
    </i>
    <i r="3">
      <x v="8"/>
    </i>
    <i r="1">
      <x v="7"/>
    </i>
    <i r="2">
      <x v="11"/>
    </i>
    <i r="3">
      <x v="4"/>
    </i>
    <i>
      <x v="1"/>
    </i>
    <i r="1">
      <x v="4"/>
    </i>
    <i r="2">
      <x v="12"/>
    </i>
    <i r="3">
      <x v="7"/>
    </i>
    <i r="1">
      <x v="11"/>
    </i>
    <i r="2">
      <x v="11"/>
    </i>
    <i r="3">
      <x v="5"/>
    </i>
    <i>
      <x v="2"/>
    </i>
    <i r="1">
      <x v="1"/>
    </i>
    <i r="2">
      <x v="11"/>
    </i>
    <i r="3">
      <x v="4"/>
    </i>
    <i r="1">
      <x v="6"/>
    </i>
    <i r="2">
      <x v="3"/>
    </i>
    <i r="3">
      <x v="6"/>
    </i>
    <i r="1">
      <x v="8"/>
    </i>
    <i r="2">
      <x v="11"/>
    </i>
    <i r="3">
      <x v="4"/>
    </i>
    <i r="1">
      <x v="9"/>
    </i>
    <i r="2">
      <x v="4"/>
    </i>
    <i r="3">
      <x v="2"/>
    </i>
    <i>
      <x v="3"/>
    </i>
    <i r="1">
      <x v="1"/>
    </i>
    <i r="2">
      <x v="11"/>
    </i>
    <i r="3">
      <x v="4"/>
    </i>
    <i r="1">
      <x v="6"/>
    </i>
    <i r="2">
      <x v="6"/>
    </i>
    <i r="3">
      <x v="8"/>
    </i>
    <i r="1">
      <x v="7"/>
    </i>
    <i r="2">
      <x v="11"/>
    </i>
    <i r="3">
      <x v="4"/>
    </i>
    <i>
      <x v="4"/>
    </i>
    <i r="1">
      <x v="4"/>
    </i>
    <i r="2">
      <x v="12"/>
    </i>
    <i r="3">
      <x v="7"/>
    </i>
    <i r="1">
      <x v="11"/>
    </i>
    <i r="2">
      <x v="11"/>
    </i>
    <i r="3">
      <x v="5"/>
    </i>
    <i>
      <x v="5"/>
    </i>
    <i r="1">
      <x v="1"/>
    </i>
    <i r="2">
      <x v="11"/>
    </i>
    <i r="3">
      <x v="4"/>
    </i>
    <i r="1">
      <x v="6"/>
    </i>
    <i r="2">
      <x v="3"/>
    </i>
    <i r="3">
      <x v="6"/>
    </i>
    <i r="1">
      <x v="8"/>
    </i>
    <i r="2">
      <x v="11"/>
    </i>
    <i r="3">
      <x v="4"/>
    </i>
    <i r="1">
      <x v="9"/>
    </i>
    <i r="2">
      <x v="4"/>
    </i>
    <i r="3">
      <x v="2"/>
    </i>
    <i>
      <x v="6"/>
    </i>
    <i r="1">
      <x v="2"/>
    </i>
    <i r="2">
      <x v="2"/>
    </i>
    <i r="3">
      <x v="1"/>
    </i>
    <i r="1">
      <x v="5"/>
    </i>
    <i r="2">
      <x v="2"/>
    </i>
    <i r="3">
      <x v="1"/>
    </i>
    <i>
      <x v="7"/>
    </i>
    <i r="1">
      <x v="6"/>
    </i>
    <i r="2">
      <x v="5"/>
    </i>
    <i r="3">
      <x v="8"/>
    </i>
    <i>
      <x v="8"/>
    </i>
    <i r="1">
      <x/>
    </i>
    <i r="2">
      <x v="9"/>
    </i>
    <i r="3">
      <x v="3"/>
    </i>
    <i r="1">
      <x v="6"/>
    </i>
    <i r="2">
      <x v="1"/>
    </i>
    <i r="3">
      <x/>
    </i>
    <i r="1">
      <x v="8"/>
    </i>
    <i r="2">
      <x v="9"/>
    </i>
    <i r="3">
      <x v="3"/>
    </i>
    <i>
      <x v="9"/>
    </i>
    <i r="1">
      <x v="3"/>
    </i>
    <i r="2">
      <x v="11"/>
    </i>
    <i r="3">
      <x v="4"/>
    </i>
    <i r="1">
      <x v="6"/>
    </i>
    <i r="2">
      <x v="13"/>
    </i>
    <i r="3">
      <x v="6"/>
    </i>
    <i>
      <x v="10"/>
    </i>
    <i r="1">
      <x v="1"/>
    </i>
    <i r="2">
      <x v="12"/>
    </i>
    <i r="3">
      <x v="6"/>
    </i>
    <i r="1">
      <x v="6"/>
    </i>
    <i r="2">
      <x v="3"/>
    </i>
    <i r="3">
      <x v="6"/>
    </i>
    <i r="1">
      <x v="7"/>
    </i>
    <i r="2">
      <x v="11"/>
    </i>
    <i r="3">
      <x v="4"/>
    </i>
    <i r="1">
      <x v="10"/>
    </i>
    <i r="2">
      <x/>
    </i>
    <i r="3">
      <x v="8"/>
    </i>
    <i>
      <x v="11"/>
    </i>
    <i r="1">
      <x/>
    </i>
    <i r="2">
      <x v="9"/>
    </i>
    <i r="3">
      <x v="3"/>
    </i>
    <i r="1">
      <x v="6"/>
    </i>
    <i r="2">
      <x v="1"/>
    </i>
    <i r="3">
      <x/>
    </i>
    <i r="1">
      <x v="8"/>
    </i>
    <i r="2">
      <x v="9"/>
    </i>
    <i r="3">
      <x v="3"/>
    </i>
    <i>
      <x v="12"/>
    </i>
    <i r="1">
      <x v="3"/>
    </i>
    <i r="2">
      <x v="11"/>
    </i>
    <i r="3">
      <x v="4"/>
    </i>
    <i r="1">
      <x v="6"/>
    </i>
    <i r="2">
      <x v="13"/>
    </i>
    <i r="3">
      <x v="6"/>
    </i>
    <i>
      <x v="13"/>
    </i>
    <i r="1">
      <x v="1"/>
    </i>
    <i r="2">
      <x v="12"/>
    </i>
    <i r="3">
      <x v="6"/>
    </i>
    <i r="1">
      <x v="6"/>
    </i>
    <i r="2">
      <x v="3"/>
    </i>
    <i r="3">
      <x v="6"/>
    </i>
    <i r="1">
      <x v="7"/>
    </i>
    <i r="2">
      <x v="11"/>
    </i>
    <i r="3">
      <x v="4"/>
    </i>
    <i r="1">
      <x v="10"/>
    </i>
    <i r="2">
      <x/>
    </i>
    <i r="3">
      <x v="8"/>
    </i>
    <i>
      <x v="14"/>
    </i>
    <i r="1">
      <x v="2"/>
    </i>
    <i r="2">
      <x v="2"/>
    </i>
    <i r="3">
      <x v="1"/>
    </i>
    <i r="1">
      <x v="5"/>
    </i>
    <i r="2">
      <x v="2"/>
    </i>
    <i r="3">
      <x v="1"/>
    </i>
    <i>
      <x v="15"/>
    </i>
    <i r="1">
      <x v="6"/>
    </i>
    <i r="2">
      <x v="5"/>
    </i>
    <i r="3">
      <x v="8"/>
    </i>
  </rowItems>
  <colFields count="3">
    <field x="12"/>
    <field x="6"/>
    <field x="7"/>
  </colFields>
  <colItems count="12">
    <i>
      <x/>
      <x/>
      <x/>
    </i>
    <i r="2">
      <x v="1"/>
    </i>
    <i t="default">
      <x/>
    </i>
    <i>
      <x v="1"/>
      <x/>
      <x/>
    </i>
    <i r="2">
      <x v="1"/>
    </i>
    <i r="1">
      <x v="1"/>
      <x v="2"/>
    </i>
    <i t="default">
      <x v="1"/>
    </i>
    <i>
      <x v="2"/>
      <x v="2"/>
      <x v="3"/>
    </i>
    <i r="2">
      <x v="4"/>
    </i>
    <i r="2">
      <x v="5"/>
    </i>
    <i r="2">
      <x v="6"/>
    </i>
    <i t="default">
      <x v="2"/>
    </i>
  </colItems>
  <dataFields count="1">
    <dataField name="Count of Arm Description" fld="1" subtotal="count" baseField="0" baseItem="0"/>
  </dataFields>
  <formats count="2">
    <format dxfId="26">
      <pivotArea outline="0" collapsedLevelsAreSubtotals="1" fieldPosition="0"/>
    </format>
    <format dxfId="2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2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17" firstHeaderRow="0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numFmtId="167" showAll="0"/>
    <pivotField axis="axisRow" showAll="0">
      <items count="5">
        <item x="3"/>
        <item x="1"/>
        <item x="0"/>
        <item x="2"/>
        <item t="default"/>
      </items>
    </pivotField>
    <pivotField axis="axisRow" showAll="0">
      <items count="10">
        <item x="8"/>
        <item x="6"/>
        <item x="0"/>
        <item x="7"/>
        <item x="1"/>
        <item x="5"/>
        <item x="2"/>
        <item x="4"/>
        <item x="3"/>
        <item t="default"/>
      </items>
    </pivotField>
    <pivotField showAll="0"/>
    <pivotField dataField="1" showAll="0"/>
    <pivotField numFmtId="167" showAll="0"/>
  </pivotFields>
  <rowFields count="2">
    <field x="17"/>
    <field x="18"/>
  </rowFields>
  <rowItems count="14">
    <i>
      <x/>
    </i>
    <i r="1">
      <x/>
    </i>
    <i r="1">
      <x v="1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2"/>
    </i>
    <i>
      <x v="3"/>
    </i>
    <i r="1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Joint Supplier" fld="13" subtotal="count" baseField="0" baseItem="0"/>
    <dataField name="Sum of Bung/Cup Cost USD ($1 =E0.9/GB 0.8)" fld="20" baseField="17" baseItem="0" numFmtId="44"/>
  </dataFields>
  <formats count="3">
    <format dxfId="24">
      <pivotArea outline="0" collapsedLevelsAreSubtotals="1" fieldPosition="0"/>
    </format>
    <format dxfId="2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og-suspension-parts.com/moog-k9908" TargetMode="External"/><Relationship Id="rId18" Type="http://schemas.openxmlformats.org/officeDocument/2006/relationships/hyperlink" Target="http://www.mcgillmotorsport.com/housing-for-5-8-com10-spherical-bearing-698/" TargetMode="External"/><Relationship Id="rId26" Type="http://schemas.openxmlformats.org/officeDocument/2006/relationships/hyperlink" Target="https://www.midwestcontrol.com/part.php?id=2301" TargetMode="External"/><Relationship Id="rId39" Type="http://schemas.openxmlformats.org/officeDocument/2006/relationships/hyperlink" Target="https://www.midwestcontrol.com/part.php?id=2285" TargetMode="External"/><Relationship Id="rId21" Type="http://schemas.openxmlformats.org/officeDocument/2006/relationships/hyperlink" Target="http://www.mcgillmotorsport.com/clevis-joint-5-8-unf-thread-3-8-hole-462/" TargetMode="External"/><Relationship Id="rId34" Type="http://schemas.openxmlformats.org/officeDocument/2006/relationships/hyperlink" Target="https://www.midwestcontrol.com/part.php?id=2285" TargetMode="External"/><Relationship Id="rId42" Type="http://schemas.openxmlformats.org/officeDocument/2006/relationships/hyperlink" Target="https://www.midwestcontrol.com/part.php?id=2286" TargetMode="External"/><Relationship Id="rId47" Type="http://schemas.openxmlformats.org/officeDocument/2006/relationships/hyperlink" Target="https://www.midwestcontrol.com/part.php?id=2286" TargetMode="External"/><Relationship Id="rId50" Type="http://schemas.openxmlformats.org/officeDocument/2006/relationships/hyperlink" Target="https://www.midwestcontrol.com/part.php?id=2286" TargetMode="External"/><Relationship Id="rId55" Type="http://schemas.openxmlformats.org/officeDocument/2006/relationships/hyperlink" Target="http://www.mcgillmotorsport.com/1-2-x-5-8-left-hand-male-xml8-10-ultra-high-performance-rod-end-49/" TargetMode="External"/><Relationship Id="rId63" Type="http://schemas.openxmlformats.org/officeDocument/2006/relationships/hyperlink" Target="http://www.mcgillmotorsport.com/1-2-x-5-8-left-hand-male-xml8-10-ultra-high-performance-rod-end-49/" TargetMode="External"/><Relationship Id="rId68" Type="http://schemas.openxmlformats.org/officeDocument/2006/relationships/hyperlink" Target="http://www.mcgillmotorsport.com/1-2-x-5-8-right-hand-male-xmr8-10-ultra-high-performance-rod-end-34/" TargetMode="External"/><Relationship Id="rId7" Type="http://schemas.openxmlformats.org/officeDocument/2006/relationships/hyperlink" Target="http://www.moog-suspension-parts.com/moog-es2074r" TargetMode="External"/><Relationship Id="rId71" Type="http://schemas.openxmlformats.org/officeDocument/2006/relationships/hyperlink" Target="http://www.mcgillmotorsport.com/clevis-joint-5-8-unf-thread-3-8-hole-462/" TargetMode="External"/><Relationship Id="rId2" Type="http://schemas.openxmlformats.org/officeDocument/2006/relationships/hyperlink" Target="http://www.mcgillmotorsport.com/5-8-x-5-8-right-hand-male-xmr10-ultra-high-performance-rod-end-60/" TargetMode="External"/><Relationship Id="rId16" Type="http://schemas.openxmlformats.org/officeDocument/2006/relationships/hyperlink" Target="http://www.mcgillmotorsport.com/1-2-spherical-plain-bearing-com8t-teflon-lined-rod-end-262" TargetMode="External"/><Relationship Id="rId29" Type="http://schemas.openxmlformats.org/officeDocument/2006/relationships/hyperlink" Target="http://www.mcgillmotorsport.com/1-2-x-5-8-left-hand-male-xml8-10-ultra-high-performance-rod-end-49/" TargetMode="External"/><Relationship Id="rId11" Type="http://schemas.openxmlformats.org/officeDocument/2006/relationships/hyperlink" Target="http://www.moog-suspension-parts.com/moog-es3191" TargetMode="External"/><Relationship Id="rId24" Type="http://schemas.openxmlformats.org/officeDocument/2006/relationships/hyperlink" Target="https://www.midwestcontrol.com/part.php?id=2301" TargetMode="External"/><Relationship Id="rId32" Type="http://schemas.openxmlformats.org/officeDocument/2006/relationships/hyperlink" Target="https://www.midwestcontrol.com/part.php?id=2285" TargetMode="External"/><Relationship Id="rId37" Type="http://schemas.openxmlformats.org/officeDocument/2006/relationships/hyperlink" Target="https://www.midwestcontrol.com/part.php?id=2285" TargetMode="External"/><Relationship Id="rId40" Type="http://schemas.openxmlformats.org/officeDocument/2006/relationships/hyperlink" Target="https://www.midwestcontrol.com/part.php?id=2286" TargetMode="External"/><Relationship Id="rId45" Type="http://schemas.openxmlformats.org/officeDocument/2006/relationships/hyperlink" Target="https://www.midwestcontrol.com/part.php?id=2286" TargetMode="External"/><Relationship Id="rId53" Type="http://schemas.openxmlformats.org/officeDocument/2006/relationships/hyperlink" Target="https://www.midwestcontrol.com/part.php?id=2286" TargetMode="External"/><Relationship Id="rId58" Type="http://schemas.openxmlformats.org/officeDocument/2006/relationships/hyperlink" Target="http://www.mcgillmotorsport.com/1-2-x-5-8-left-hand-male-xml8-10-ultra-high-performance-rod-end-49/" TargetMode="External"/><Relationship Id="rId66" Type="http://schemas.openxmlformats.org/officeDocument/2006/relationships/hyperlink" Target="http://www.mcgillmotorsport.com/1-2-x-5-8-left-hand-male-xml8-10-ultra-high-performance-rod-end-49/" TargetMode="External"/><Relationship Id="rId74" Type="http://schemas.openxmlformats.org/officeDocument/2006/relationships/printerSettings" Target="../printerSettings/printerSettings2.bin"/><Relationship Id="rId5" Type="http://schemas.openxmlformats.org/officeDocument/2006/relationships/hyperlink" Target="http://www.moog-suspension-parts.com/moog-es2074r" TargetMode="External"/><Relationship Id="rId15" Type="http://schemas.openxmlformats.org/officeDocument/2006/relationships/hyperlink" Target="http://www.mcgillmotorsport.com/5-8-spherical-plain-bearing-com10t-teflon-lined-rod-end-263/" TargetMode="External"/><Relationship Id="rId23" Type="http://schemas.openxmlformats.org/officeDocument/2006/relationships/hyperlink" Target="http://www.fkrodends.com/AINCP18.html" TargetMode="External"/><Relationship Id="rId28" Type="http://schemas.openxmlformats.org/officeDocument/2006/relationships/hyperlink" Target="http://www.mcgillmotorsport.com/1-2-x-5-8-right-hand-pcmr8-10t-high-misalignment-strength-rod-end-208/" TargetMode="External"/><Relationship Id="rId36" Type="http://schemas.openxmlformats.org/officeDocument/2006/relationships/hyperlink" Target="https://www.midwestcontrol.com/part.php?id=2285" TargetMode="External"/><Relationship Id="rId49" Type="http://schemas.openxmlformats.org/officeDocument/2006/relationships/hyperlink" Target="https://www.midwestcontrol.com/part.php?id=2286" TargetMode="External"/><Relationship Id="rId57" Type="http://schemas.openxmlformats.org/officeDocument/2006/relationships/hyperlink" Target="http://www.mcgillmotorsport.com/1-2-x-5-8-left-hand-male-xml8-10-ultra-high-performance-rod-end-49/" TargetMode="External"/><Relationship Id="rId61" Type="http://schemas.openxmlformats.org/officeDocument/2006/relationships/hyperlink" Target="http://www.mcgillmotorsport.com/1-2-x-5-8-left-hand-male-xml8-10-ultra-high-performance-rod-end-49/" TargetMode="External"/><Relationship Id="rId10" Type="http://schemas.openxmlformats.org/officeDocument/2006/relationships/hyperlink" Target="http://www.moog-suspension-parts.com/moog-es3191" TargetMode="External"/><Relationship Id="rId19" Type="http://schemas.openxmlformats.org/officeDocument/2006/relationships/hyperlink" Target="http://www.mcgillmotorsport.com/housing-for-5-8-com10-spherical-bearing-698/" TargetMode="External"/><Relationship Id="rId31" Type="http://schemas.openxmlformats.org/officeDocument/2006/relationships/hyperlink" Target="https://www.midwestcontrol.com/part.php?id=2285" TargetMode="External"/><Relationship Id="rId44" Type="http://schemas.openxmlformats.org/officeDocument/2006/relationships/hyperlink" Target="https://www.midwestcontrol.com/part.php?id=2286" TargetMode="External"/><Relationship Id="rId52" Type="http://schemas.openxmlformats.org/officeDocument/2006/relationships/hyperlink" Target="https://www.midwestcontrol.com/part.php?id=2286" TargetMode="External"/><Relationship Id="rId60" Type="http://schemas.openxmlformats.org/officeDocument/2006/relationships/hyperlink" Target="http://www.mcgillmotorsport.com/1-2-x-5-8-left-hand-male-xml8-10-ultra-high-performance-rod-end-49/" TargetMode="External"/><Relationship Id="rId65" Type="http://schemas.openxmlformats.org/officeDocument/2006/relationships/hyperlink" Target="http://www.mcgillmotorsport.com/1-2-x-5-8-left-hand-male-xml8-10-ultra-high-performance-rod-end-49/" TargetMode="External"/><Relationship Id="rId73" Type="http://schemas.openxmlformats.org/officeDocument/2006/relationships/hyperlink" Target="http://www.mcgillmotorsport.com/clevis-joint-5-8-unf-thread-3-8-hole-462/" TargetMode="External"/><Relationship Id="rId4" Type="http://schemas.openxmlformats.org/officeDocument/2006/relationships/hyperlink" Target="http://www.mcgillmotorsport.com/5-8-x-5-8-right-hand-male-xmr10-ultra-high-performance-rod-end-60/" TargetMode="External"/><Relationship Id="rId9" Type="http://schemas.openxmlformats.org/officeDocument/2006/relationships/hyperlink" Target="http://131abarth.com/shop/uniball/en/volkswagen/770-vw-golf-kitcar-reaction-bar.html" TargetMode="External"/><Relationship Id="rId14" Type="http://schemas.openxmlformats.org/officeDocument/2006/relationships/hyperlink" Target="http://www.mcgillmotorsport.com/5-8-spherical-plain-bearing-com10t-teflon-lined-rod-end-263/" TargetMode="External"/><Relationship Id="rId22" Type="http://schemas.openxmlformats.org/officeDocument/2006/relationships/hyperlink" Target="http://www.fkrodends.com/AINCP18.html" TargetMode="External"/><Relationship Id="rId27" Type="http://schemas.openxmlformats.org/officeDocument/2006/relationships/hyperlink" Target="https://www.midwestcontrol.com/part.php?id=2301" TargetMode="External"/><Relationship Id="rId30" Type="http://schemas.openxmlformats.org/officeDocument/2006/relationships/hyperlink" Target="https://www.midwestcontrol.com/part.php?id=2285" TargetMode="External"/><Relationship Id="rId35" Type="http://schemas.openxmlformats.org/officeDocument/2006/relationships/hyperlink" Target="https://www.midwestcontrol.com/part.php?id=2285" TargetMode="External"/><Relationship Id="rId43" Type="http://schemas.openxmlformats.org/officeDocument/2006/relationships/hyperlink" Target="https://www.midwestcontrol.com/part.php?id=2286" TargetMode="External"/><Relationship Id="rId48" Type="http://schemas.openxmlformats.org/officeDocument/2006/relationships/hyperlink" Target="https://www.midwestcontrol.com/part.php?id=2286" TargetMode="External"/><Relationship Id="rId56" Type="http://schemas.openxmlformats.org/officeDocument/2006/relationships/hyperlink" Target="http://www.mcgillmotorsport.com/1-2-x-5-8-left-hand-male-xml8-10-ultra-high-performance-rod-end-49/" TargetMode="External"/><Relationship Id="rId64" Type="http://schemas.openxmlformats.org/officeDocument/2006/relationships/hyperlink" Target="http://www.mcgillmotorsport.com/1-2-x-5-8-left-hand-male-xml8-10-ultra-high-performance-rod-end-49/" TargetMode="External"/><Relationship Id="rId69" Type="http://schemas.openxmlformats.org/officeDocument/2006/relationships/hyperlink" Target="http://www.mcgillmotorsport.com/1-2-x-5-8-right-hand-male-xmr8-10-ultra-high-performance-rod-end-34/" TargetMode="External"/><Relationship Id="rId8" Type="http://schemas.openxmlformats.org/officeDocument/2006/relationships/hyperlink" Target="http://131abarth.com/shop/uniball/en/volkswagen/770-vw-golf-kitcar-reaction-bar.html" TargetMode="External"/><Relationship Id="rId51" Type="http://schemas.openxmlformats.org/officeDocument/2006/relationships/hyperlink" Target="https://www.midwestcontrol.com/part.php?id=2286" TargetMode="External"/><Relationship Id="rId72" Type="http://schemas.openxmlformats.org/officeDocument/2006/relationships/hyperlink" Target="http://www.mcgillmotorsport.com/clevis-joint-5-8-unf-thread-3-8-hole-462/" TargetMode="External"/><Relationship Id="rId3" Type="http://schemas.openxmlformats.org/officeDocument/2006/relationships/hyperlink" Target="http://www.mcgillmotorsport.com/5-8-x-5-8-right-hand-male-xmr10-ultra-high-performance-rod-end-60/" TargetMode="External"/><Relationship Id="rId12" Type="http://schemas.openxmlformats.org/officeDocument/2006/relationships/hyperlink" Target="http://www.moog-suspension-parts.com/moog-k9908" TargetMode="External"/><Relationship Id="rId17" Type="http://schemas.openxmlformats.org/officeDocument/2006/relationships/hyperlink" Target="http://www.mcgillmotorsport.com/1-2-spherical-plain-bearing-com8t-teflon-lined-rod-end-262" TargetMode="External"/><Relationship Id="rId25" Type="http://schemas.openxmlformats.org/officeDocument/2006/relationships/hyperlink" Target="https://www.midwestcontrol.com/part.php?id=2301" TargetMode="External"/><Relationship Id="rId33" Type="http://schemas.openxmlformats.org/officeDocument/2006/relationships/hyperlink" Target="https://www.midwestcontrol.com/part.php?id=2285" TargetMode="External"/><Relationship Id="rId38" Type="http://schemas.openxmlformats.org/officeDocument/2006/relationships/hyperlink" Target="https://www.midwestcontrol.com/part.php?id=2285" TargetMode="External"/><Relationship Id="rId46" Type="http://schemas.openxmlformats.org/officeDocument/2006/relationships/hyperlink" Target="https://www.midwestcontrol.com/part.php?id=2286" TargetMode="External"/><Relationship Id="rId59" Type="http://schemas.openxmlformats.org/officeDocument/2006/relationships/hyperlink" Target="http://www.mcgillmotorsport.com/1-2-x-5-8-left-hand-male-xml8-10-ultra-high-performance-rod-end-49/" TargetMode="External"/><Relationship Id="rId67" Type="http://schemas.openxmlformats.org/officeDocument/2006/relationships/hyperlink" Target="http://www.mcgillmotorsport.com/1-2-x-5-8-right-hand-male-xmr8-10-ultra-high-performance-rod-end-34/" TargetMode="External"/><Relationship Id="rId20" Type="http://schemas.openxmlformats.org/officeDocument/2006/relationships/hyperlink" Target="http://www.mcgillmotorsport.com/housing-for-1-2-com8-spherical-bearing-699/" TargetMode="External"/><Relationship Id="rId41" Type="http://schemas.openxmlformats.org/officeDocument/2006/relationships/hyperlink" Target="https://www.midwestcontrol.com/part.php?id=2286" TargetMode="External"/><Relationship Id="rId54" Type="http://schemas.openxmlformats.org/officeDocument/2006/relationships/hyperlink" Target="http://www.mcgillmotorsport.com/1-2-x-5-8-left-hand-male-xml8-10-ultra-high-performance-rod-end-49/" TargetMode="External"/><Relationship Id="rId62" Type="http://schemas.openxmlformats.org/officeDocument/2006/relationships/hyperlink" Target="http://www.mcgillmotorsport.com/1-2-x-5-8-left-hand-male-xml8-10-ultra-high-performance-rod-end-49/" TargetMode="External"/><Relationship Id="rId70" Type="http://schemas.openxmlformats.org/officeDocument/2006/relationships/hyperlink" Target="http://www.mcgillmotorsport.com/1-2-x-5-8-right-hand-male-xmr8-10-ultra-high-performance-rod-end-34/" TargetMode="External"/><Relationship Id="rId1" Type="http://schemas.openxmlformats.org/officeDocument/2006/relationships/hyperlink" Target="http://www.mcgillmotorsport.com/5-8-x-5-8-right-hand-male-xmr10-ultra-high-performance-rod-end-60/" TargetMode="External"/><Relationship Id="rId6" Type="http://schemas.openxmlformats.org/officeDocument/2006/relationships/hyperlink" Target="http://www.mcgillmotorsport.com/1-2-x-5-8-right-hand-pcmr8-10t-high-misalignment-strength-rod-end-208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idwestcontrol.com/part.php?id=2267" TargetMode="External"/><Relationship Id="rId18" Type="http://schemas.openxmlformats.org/officeDocument/2006/relationships/hyperlink" Target="https://www.midwestcontrol.com/part.php?id=2267" TargetMode="External"/><Relationship Id="rId26" Type="http://schemas.openxmlformats.org/officeDocument/2006/relationships/hyperlink" Target="http://131abarth.com/shop/uniball/en/volkswagen/770-vw-golf-kitcar-reaction-bar.html" TargetMode="External"/><Relationship Id="rId39" Type="http://schemas.openxmlformats.org/officeDocument/2006/relationships/hyperlink" Target="http://www.qa1.net/rod-ends-and-related/clevises/clevises" TargetMode="External"/><Relationship Id="rId21" Type="http://schemas.openxmlformats.org/officeDocument/2006/relationships/hyperlink" Target="https://www.midwestcontrol.com/part.php?id=2268" TargetMode="External"/><Relationship Id="rId34" Type="http://schemas.openxmlformats.org/officeDocument/2006/relationships/hyperlink" Target="http://www.mcgillmotorsport.com/1-2-spherical-plain-bearing-com8t-teflon-lined-rod-end-262" TargetMode="External"/><Relationship Id="rId42" Type="http://schemas.openxmlformats.org/officeDocument/2006/relationships/hyperlink" Target="https://www.midwestcontrol.com/part.php?id=2265" TargetMode="External"/><Relationship Id="rId47" Type="http://schemas.openxmlformats.org/officeDocument/2006/relationships/hyperlink" Target="https://www.midwestcontrol.com/part.php?id=2301" TargetMode="External"/><Relationship Id="rId50" Type="http://schemas.openxmlformats.org/officeDocument/2006/relationships/hyperlink" Target="http://www.mcgillmotorsport.com/1-2-x-5-8-right-hand-pcmr8-10t-high-misalignment-strength-rod-end-208/" TargetMode="External"/><Relationship Id="rId55" Type="http://schemas.openxmlformats.org/officeDocument/2006/relationships/hyperlink" Target="http://www.mcgillmotorsport.com/1-2-x-1-2-left-hand-male-xml8-ultra-high-performance-rod-end-48/" TargetMode="External"/><Relationship Id="rId63" Type="http://schemas.openxmlformats.org/officeDocument/2006/relationships/hyperlink" Target="http://www.mcgillmotorsport.com/1-2-x-1-2-left-hand-male-xml8-ultra-high-performance-rod-end-48/" TargetMode="External"/><Relationship Id="rId68" Type="http://schemas.openxmlformats.org/officeDocument/2006/relationships/printerSettings" Target="../printerSettings/printerSettings3.bin"/><Relationship Id="rId7" Type="http://schemas.openxmlformats.org/officeDocument/2006/relationships/hyperlink" Target="http://www.mcgillmotorsport.com/1-2-x-5-8-right-hand-pcmr8-10t-high-misalignment-strength-rod-end-208/" TargetMode="External"/><Relationship Id="rId2" Type="http://schemas.openxmlformats.org/officeDocument/2006/relationships/hyperlink" Target="http://www.mcgillmotorsport.com/5-8-x-5-8-right-hand-male-xmr10-ultra-high-performance-rod-end-60/" TargetMode="External"/><Relationship Id="rId16" Type="http://schemas.openxmlformats.org/officeDocument/2006/relationships/hyperlink" Target="https://www.midwestcontrol.com/part.php?id=2268" TargetMode="External"/><Relationship Id="rId29" Type="http://schemas.openxmlformats.org/officeDocument/2006/relationships/hyperlink" Target="http://www.moog-suspension-parts.com/moog-es3191" TargetMode="External"/><Relationship Id="rId1" Type="http://schemas.openxmlformats.org/officeDocument/2006/relationships/hyperlink" Target="http://www.mcgillmotorsport.com/5-8-x-5-8-right-hand-male-xmr10-ultra-high-performance-rod-end-60/" TargetMode="External"/><Relationship Id="rId6" Type="http://schemas.openxmlformats.org/officeDocument/2006/relationships/hyperlink" Target="http://www.moog-suspension-parts.com/moog-es2074r" TargetMode="External"/><Relationship Id="rId11" Type="http://schemas.openxmlformats.org/officeDocument/2006/relationships/hyperlink" Target="http://www.moog-suspension-parts.com/moog-es2074r" TargetMode="External"/><Relationship Id="rId24" Type="http://schemas.openxmlformats.org/officeDocument/2006/relationships/hyperlink" Target="https://www.midwestcontrol.com/part.php?id=2267" TargetMode="External"/><Relationship Id="rId32" Type="http://schemas.openxmlformats.org/officeDocument/2006/relationships/hyperlink" Target="http://www.mcgillmotorsport.com/5-8-spherical-plain-bearing-com10t-teflon-lined-rod-end-263/" TargetMode="External"/><Relationship Id="rId37" Type="http://schemas.openxmlformats.org/officeDocument/2006/relationships/hyperlink" Target="http://www.mcgillmotorsport.com/housing-for-5-8-com10-spherical-bearing-698/" TargetMode="External"/><Relationship Id="rId40" Type="http://schemas.openxmlformats.org/officeDocument/2006/relationships/hyperlink" Target="http://www.fkrodends.com/AINCP18.html" TargetMode="External"/><Relationship Id="rId45" Type="http://schemas.openxmlformats.org/officeDocument/2006/relationships/hyperlink" Target="https://www.midwestcontrol.com/part.php?id=2266" TargetMode="External"/><Relationship Id="rId53" Type="http://schemas.openxmlformats.org/officeDocument/2006/relationships/hyperlink" Target="http://www.mcgillmotorsport.com/1-2-x-1-2-left-hand-male-xml8-ultra-high-performance-rod-end-48/" TargetMode="External"/><Relationship Id="rId58" Type="http://schemas.openxmlformats.org/officeDocument/2006/relationships/hyperlink" Target="http://www.mcgillmotorsport.com/1-2-x-1-2-left-hand-male-xml8-ultra-high-performance-rod-end-48/" TargetMode="External"/><Relationship Id="rId66" Type="http://schemas.openxmlformats.org/officeDocument/2006/relationships/hyperlink" Target="http://www.mcgillmotorsport.com/1-2-x-1-2-right-hand-male-xmr8-ultra-high-performance-rod-end-23/" TargetMode="External"/><Relationship Id="rId5" Type="http://schemas.openxmlformats.org/officeDocument/2006/relationships/hyperlink" Target="http://www.mcgillmotorsport.com/1-2-x-1-2-right-hand-male-xmr8-ultra-high-performance-rod-end-23/" TargetMode="External"/><Relationship Id="rId15" Type="http://schemas.openxmlformats.org/officeDocument/2006/relationships/hyperlink" Target="https://www.midwestcontrol.com/part.php?id=2268" TargetMode="External"/><Relationship Id="rId23" Type="http://schemas.openxmlformats.org/officeDocument/2006/relationships/hyperlink" Target="https://www.midwestcontrol.com/part.php?id=2267" TargetMode="External"/><Relationship Id="rId28" Type="http://schemas.openxmlformats.org/officeDocument/2006/relationships/hyperlink" Target="http://www.moog-suspension-parts.com/moog-es3191" TargetMode="External"/><Relationship Id="rId36" Type="http://schemas.openxmlformats.org/officeDocument/2006/relationships/hyperlink" Target="http://www.mcgillmotorsport.com/housing-for-5-8-com10-spherical-bearing-698/" TargetMode="External"/><Relationship Id="rId49" Type="http://schemas.openxmlformats.org/officeDocument/2006/relationships/hyperlink" Target="https://www.midwestcontrol.com/part.php?id=2301" TargetMode="External"/><Relationship Id="rId57" Type="http://schemas.openxmlformats.org/officeDocument/2006/relationships/hyperlink" Target="http://www.mcgillmotorsport.com/1-2-x-1-2-left-hand-male-xml8-ultra-high-performance-rod-end-48/" TargetMode="External"/><Relationship Id="rId61" Type="http://schemas.openxmlformats.org/officeDocument/2006/relationships/hyperlink" Target="http://www.mcgillmotorsport.com/1-2-x-1-2-left-hand-male-xml8-ultra-high-performance-rod-end-48/" TargetMode="External"/><Relationship Id="rId10" Type="http://schemas.openxmlformats.org/officeDocument/2006/relationships/hyperlink" Target="http://www.qa1.net/rod-ends-and-related/clevises/clevises" TargetMode="External"/><Relationship Id="rId19" Type="http://schemas.openxmlformats.org/officeDocument/2006/relationships/hyperlink" Target="https://www.midwestcontrol.com/part.php?id=2268" TargetMode="External"/><Relationship Id="rId31" Type="http://schemas.openxmlformats.org/officeDocument/2006/relationships/hyperlink" Target="http://www.moog-suspension-parts.com/moog-k9908" TargetMode="External"/><Relationship Id="rId44" Type="http://schemas.openxmlformats.org/officeDocument/2006/relationships/hyperlink" Target="https://www.midwestcontrol.com/part.php?id=2266" TargetMode="External"/><Relationship Id="rId52" Type="http://schemas.openxmlformats.org/officeDocument/2006/relationships/hyperlink" Target="http://www.mcgillmotorsport.com/1-2-x-1-2-left-hand-male-xml8-ultra-high-performance-rod-end-48/" TargetMode="External"/><Relationship Id="rId60" Type="http://schemas.openxmlformats.org/officeDocument/2006/relationships/hyperlink" Target="http://www.mcgillmotorsport.com/1-2-x-1-2-left-hand-male-xml8-ultra-high-performance-rod-end-48/" TargetMode="External"/><Relationship Id="rId65" Type="http://schemas.openxmlformats.org/officeDocument/2006/relationships/hyperlink" Target="http://www.mcgillmotorsport.com/1-2-x-1-2-right-hand-male-xmr8-ultra-high-performance-rod-end-23/" TargetMode="External"/><Relationship Id="rId4" Type="http://schemas.openxmlformats.org/officeDocument/2006/relationships/hyperlink" Target="http://www.mcgillmotorsport.com/5-8-x-5-8-right-hand-male-xmr10-ultra-high-performance-rod-end-60/" TargetMode="External"/><Relationship Id="rId9" Type="http://schemas.openxmlformats.org/officeDocument/2006/relationships/hyperlink" Target="http://www.qa1.net/rod-ends-and-related/clevises/clevises" TargetMode="External"/><Relationship Id="rId14" Type="http://schemas.openxmlformats.org/officeDocument/2006/relationships/hyperlink" Target="https://www.midwestcontrol.com/part.php?id=2268" TargetMode="External"/><Relationship Id="rId22" Type="http://schemas.openxmlformats.org/officeDocument/2006/relationships/hyperlink" Target="https://www.midwestcontrol.com/part.php?id=2267" TargetMode="External"/><Relationship Id="rId27" Type="http://schemas.openxmlformats.org/officeDocument/2006/relationships/hyperlink" Target="http://131abarth.com/shop/uniball/en/volkswagen/770-vw-golf-kitcar-reaction-bar.html" TargetMode="External"/><Relationship Id="rId30" Type="http://schemas.openxmlformats.org/officeDocument/2006/relationships/hyperlink" Target="http://www.moog-suspension-parts.com/moog-k9908" TargetMode="External"/><Relationship Id="rId35" Type="http://schemas.openxmlformats.org/officeDocument/2006/relationships/hyperlink" Target="http://www.mcgillmotorsport.com/1-2-spherical-plain-bearing-com8t-teflon-lined-rod-end-262" TargetMode="External"/><Relationship Id="rId43" Type="http://schemas.openxmlformats.org/officeDocument/2006/relationships/hyperlink" Target="https://www.midwestcontrol.com/part.php?id=2265" TargetMode="External"/><Relationship Id="rId48" Type="http://schemas.openxmlformats.org/officeDocument/2006/relationships/hyperlink" Target="https://www.midwestcontrol.com/part.php?id=2301" TargetMode="External"/><Relationship Id="rId56" Type="http://schemas.openxmlformats.org/officeDocument/2006/relationships/hyperlink" Target="http://www.mcgillmotorsport.com/1-2-x-1-2-left-hand-male-xml8-ultra-high-performance-rod-end-48/" TargetMode="External"/><Relationship Id="rId64" Type="http://schemas.openxmlformats.org/officeDocument/2006/relationships/hyperlink" Target="http://www.mcgillmotorsport.com/1-2-x-1-2-left-hand-male-xml8-ultra-high-performance-rod-end-48/" TargetMode="External"/><Relationship Id="rId8" Type="http://schemas.openxmlformats.org/officeDocument/2006/relationships/hyperlink" Target="http://www.qa1.net/rod-ends-and-related/clevises/clevises" TargetMode="External"/><Relationship Id="rId51" Type="http://schemas.openxmlformats.org/officeDocument/2006/relationships/hyperlink" Target="http://www.mcgillmotorsport.com/1-2-x-1-2-left-hand-male-xml8-ultra-high-performance-rod-end-48/" TargetMode="External"/><Relationship Id="rId3" Type="http://schemas.openxmlformats.org/officeDocument/2006/relationships/hyperlink" Target="http://www.mcgillmotorsport.com/5-8-x-5-8-right-hand-male-xmr10-ultra-high-performance-rod-end-60/" TargetMode="External"/><Relationship Id="rId12" Type="http://schemas.openxmlformats.org/officeDocument/2006/relationships/hyperlink" Target="https://www.midwestcontrol.com/part.php?id=2267" TargetMode="External"/><Relationship Id="rId17" Type="http://schemas.openxmlformats.org/officeDocument/2006/relationships/hyperlink" Target="https://www.midwestcontrol.com/part.php?id=2268" TargetMode="External"/><Relationship Id="rId25" Type="http://schemas.openxmlformats.org/officeDocument/2006/relationships/hyperlink" Target="https://www.midwestcontrol.com/part.php?id=2267" TargetMode="External"/><Relationship Id="rId33" Type="http://schemas.openxmlformats.org/officeDocument/2006/relationships/hyperlink" Target="http://www.mcgillmotorsport.com/5-8-spherical-plain-bearing-com10t-teflon-lined-rod-end-263/" TargetMode="External"/><Relationship Id="rId38" Type="http://schemas.openxmlformats.org/officeDocument/2006/relationships/hyperlink" Target="http://www.mcgillmotorsport.com/housing-for-1-2-com8-spherical-bearing-699/" TargetMode="External"/><Relationship Id="rId46" Type="http://schemas.openxmlformats.org/officeDocument/2006/relationships/hyperlink" Target="https://www.midwestcontrol.com/part.php?id=2301" TargetMode="External"/><Relationship Id="rId59" Type="http://schemas.openxmlformats.org/officeDocument/2006/relationships/hyperlink" Target="http://www.mcgillmotorsport.com/1-2-x-1-2-left-hand-male-xml8-ultra-high-performance-rod-end-48/" TargetMode="External"/><Relationship Id="rId67" Type="http://schemas.openxmlformats.org/officeDocument/2006/relationships/hyperlink" Target="http://www.mcgillmotorsport.com/1-2-x-1-2-right-hand-male-xmr8-ultra-high-performance-rod-end-23/" TargetMode="External"/><Relationship Id="rId20" Type="http://schemas.openxmlformats.org/officeDocument/2006/relationships/hyperlink" Target="https://www.midwestcontrol.com/part.php?id=2267" TargetMode="External"/><Relationship Id="rId41" Type="http://schemas.openxmlformats.org/officeDocument/2006/relationships/hyperlink" Target="http://www.fkrodends.com/AINCP18.html" TargetMode="External"/><Relationship Id="rId54" Type="http://schemas.openxmlformats.org/officeDocument/2006/relationships/hyperlink" Target="http://www.mcgillmotorsport.com/1-2-x-1-2-left-hand-male-xml8-ultra-high-performance-rod-end-48/" TargetMode="External"/><Relationship Id="rId62" Type="http://schemas.openxmlformats.org/officeDocument/2006/relationships/hyperlink" Target="http://www.mcgillmotorsport.com/1-2-x-1-2-left-hand-male-xml8-ultra-high-performance-rod-end-48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qa1.net/rod-ends-and-related/rod-ends/endura-series/xm-series-chromoly-steel" TargetMode="External"/><Relationship Id="rId13" Type="http://schemas.openxmlformats.org/officeDocument/2006/relationships/hyperlink" Target="http://www.qa1.net/rod-ends-and-related/rod-ends/endura-series/xm-series-chromoly-steel" TargetMode="External"/><Relationship Id="rId18" Type="http://schemas.openxmlformats.org/officeDocument/2006/relationships/hyperlink" Target="http://www.midwestcontrol.com/part.php?id=2540" TargetMode="External"/><Relationship Id="rId26" Type="http://schemas.openxmlformats.org/officeDocument/2006/relationships/hyperlink" Target="https://www.summitracing.com/int/parts/fkb-hjmx10t" TargetMode="External"/><Relationship Id="rId3" Type="http://schemas.openxmlformats.org/officeDocument/2006/relationships/hyperlink" Target="http://www.qa1.net/rod-ends-and-related/rod-ends/3-piece/hm-t-series-alloy-steel" TargetMode="External"/><Relationship Id="rId21" Type="http://schemas.openxmlformats.org/officeDocument/2006/relationships/hyperlink" Target="http://www.mcgillmotorsport.com/5-8-spherical-plain-bearing-com10t-teflon-lined-rod-end-263/" TargetMode="External"/><Relationship Id="rId7" Type="http://schemas.openxmlformats.org/officeDocument/2006/relationships/hyperlink" Target="http://www.qa1.net/rod-ends-and-related/rod-ends/endura-series/xm-series-chromoly-steel" TargetMode="External"/><Relationship Id="rId12" Type="http://schemas.openxmlformats.org/officeDocument/2006/relationships/hyperlink" Target="http://www.qa1.net/rod-ends-and-related/rod-ends/3-piece/hm-t-series-alloy-steel" TargetMode="External"/><Relationship Id="rId17" Type="http://schemas.openxmlformats.org/officeDocument/2006/relationships/hyperlink" Target="http://www.mcgillmotorsport.com/1-2-spherical-plain-bearing-com8t-teflon-lined-rod-end-262" TargetMode="External"/><Relationship Id="rId25" Type="http://schemas.openxmlformats.org/officeDocument/2006/relationships/hyperlink" Target="http://www.mcgillmotorsport.com/1-2-x-5-8-right-hand-pcmr8-10t-high-misalignment-strength-rod-end-208/" TargetMode="External"/><Relationship Id="rId2" Type="http://schemas.openxmlformats.org/officeDocument/2006/relationships/hyperlink" Target="http://www.qa1.net/rod-ends-and-related/rod-ends/3-piece/hm-t-series-alloy-steel" TargetMode="External"/><Relationship Id="rId16" Type="http://schemas.openxmlformats.org/officeDocument/2006/relationships/hyperlink" Target="https://www.summitracing.com/int/parts/fkb-cv5" TargetMode="External"/><Relationship Id="rId20" Type="http://schemas.openxmlformats.org/officeDocument/2006/relationships/hyperlink" Target="http://www.qa1.net/rod-ends-and-related/spherical-bearings/com-com-t-commercial-series" TargetMode="External"/><Relationship Id="rId1" Type="http://schemas.openxmlformats.org/officeDocument/2006/relationships/hyperlink" Target="https://www.summitracing.com/int/parts/fkb-jmx8t/overview/" TargetMode="External"/><Relationship Id="rId6" Type="http://schemas.openxmlformats.org/officeDocument/2006/relationships/hyperlink" Target="https://www.summitracing.com/int/parts/fkb-jmxl8t" TargetMode="External"/><Relationship Id="rId11" Type="http://schemas.openxmlformats.org/officeDocument/2006/relationships/hyperlink" Target="https://www.summitracing.com/int/parts/fkb-jmx10t/overview/" TargetMode="External"/><Relationship Id="rId24" Type="http://schemas.openxmlformats.org/officeDocument/2006/relationships/hyperlink" Target="http://www.qa1.net/rod-ends-and-related/spherical-bearings/com-com-t-commercial-series" TargetMode="External"/><Relationship Id="rId5" Type="http://schemas.openxmlformats.org/officeDocument/2006/relationships/hyperlink" Target="http://www.midwestcontrol.com/part.php?id=2029" TargetMode="External"/><Relationship Id="rId15" Type="http://schemas.openxmlformats.org/officeDocument/2006/relationships/hyperlink" Target="https://www.midwestcontrol.com/part.php?id=1974" TargetMode="External"/><Relationship Id="rId23" Type="http://schemas.openxmlformats.org/officeDocument/2006/relationships/hyperlink" Target="https://www.summitracing.com/int/parts/fkb-com10tf1/overview/make/mitsubishi-fuso/model/fk" TargetMode="External"/><Relationship Id="rId28" Type="http://schemas.openxmlformats.org/officeDocument/2006/relationships/printerSettings" Target="../printerSettings/printerSettings5.bin"/><Relationship Id="rId10" Type="http://schemas.openxmlformats.org/officeDocument/2006/relationships/hyperlink" Target="http://www.midwestcontrol.com/part.php?id=2031" TargetMode="External"/><Relationship Id="rId19" Type="http://schemas.openxmlformats.org/officeDocument/2006/relationships/hyperlink" Target="https://www.summitracing.com/int/parts/fkb-com8t" TargetMode="External"/><Relationship Id="rId4" Type="http://schemas.openxmlformats.org/officeDocument/2006/relationships/hyperlink" Target="Joints%20v3.pdf" TargetMode="External"/><Relationship Id="rId9" Type="http://schemas.openxmlformats.org/officeDocument/2006/relationships/hyperlink" Target="http://www.mcgillmotorsport.com/5-8-x-5-8-right-hand-male-xmr10-ultra-high-performance-rod-end-60/" TargetMode="External"/><Relationship Id="rId14" Type="http://schemas.openxmlformats.org/officeDocument/2006/relationships/hyperlink" Target="http://www.qa1.net/rod-ends-and-related/clevises/clevises" TargetMode="External"/><Relationship Id="rId22" Type="http://schemas.openxmlformats.org/officeDocument/2006/relationships/hyperlink" Target="http://www.midwestcontrol.com/part.php?id=2542" TargetMode="External"/><Relationship Id="rId27" Type="http://schemas.openxmlformats.org/officeDocument/2006/relationships/hyperlink" Target="http://www.qa1.net/rod-ends-and-related/rod-ends/2-piece/pcym-t-series-chromoly-ste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G15" sqref="A3:G15"/>
    </sheetView>
  </sheetViews>
  <sheetFormatPr defaultRowHeight="12.75" x14ac:dyDescent="0.2"/>
  <cols>
    <col min="1" max="1" width="12.140625" customWidth="1"/>
    <col min="2" max="3" width="13.7109375" style="1" customWidth="1"/>
    <col min="4" max="4" width="3.5703125" customWidth="1"/>
    <col min="5" max="5" width="25.28515625" bestFit="1" customWidth="1"/>
    <col min="6" max="7" width="10.85546875" style="1" customWidth="1"/>
  </cols>
  <sheetData>
    <row r="3" spans="1:9" s="25" customFormat="1" ht="76.5" x14ac:dyDescent="0.2">
      <c r="A3" s="30" t="s">
        <v>10</v>
      </c>
      <c r="B3" s="15" t="s">
        <v>142</v>
      </c>
      <c r="C3" s="31" t="s">
        <v>143</v>
      </c>
      <c r="E3" s="30" t="s">
        <v>10</v>
      </c>
      <c r="F3" s="15" t="s">
        <v>144</v>
      </c>
      <c r="G3" s="31" t="s">
        <v>145</v>
      </c>
    </row>
    <row r="4" spans="1:9" x14ac:dyDescent="0.2">
      <c r="A4" s="4" t="s">
        <v>100</v>
      </c>
      <c r="B4" s="9">
        <v>2</v>
      </c>
      <c r="C4" s="27">
        <v>19.739999999999998</v>
      </c>
      <c r="E4" s="4" t="s">
        <v>21</v>
      </c>
      <c r="F4" s="9">
        <v>6</v>
      </c>
      <c r="G4" s="27">
        <v>35.224999999999994</v>
      </c>
    </row>
    <row r="5" spans="1:9" x14ac:dyDescent="0.2">
      <c r="A5" s="12" t="s">
        <v>101</v>
      </c>
      <c r="B5" s="9">
        <v>2</v>
      </c>
      <c r="C5" s="27">
        <v>19.739999999999998</v>
      </c>
      <c r="E5" s="12" t="s">
        <v>13</v>
      </c>
      <c r="F5" s="9">
        <v>2</v>
      </c>
      <c r="G5" s="27">
        <v>13.374999999999998</v>
      </c>
    </row>
    <row r="6" spans="1:9" x14ac:dyDescent="0.2">
      <c r="A6" s="4" t="s">
        <v>21</v>
      </c>
      <c r="B6" s="9">
        <v>34</v>
      </c>
      <c r="C6" s="27">
        <v>299.7000000000001</v>
      </c>
      <c r="E6" s="12" t="s">
        <v>19</v>
      </c>
      <c r="F6" s="9">
        <v>4</v>
      </c>
      <c r="G6" s="27">
        <v>21.849999999999998</v>
      </c>
    </row>
    <row r="7" spans="1:9" x14ac:dyDescent="0.2">
      <c r="A7" s="12" t="s">
        <v>9</v>
      </c>
      <c r="B7" s="9">
        <v>2</v>
      </c>
      <c r="C7" s="27">
        <v>11.85</v>
      </c>
      <c r="E7" s="4" t="s">
        <v>82</v>
      </c>
      <c r="F7" s="9">
        <v>28</v>
      </c>
      <c r="G7" s="27">
        <v>104.08000000000003</v>
      </c>
    </row>
    <row r="8" spans="1:9" x14ac:dyDescent="0.2">
      <c r="A8" s="12" t="s">
        <v>18</v>
      </c>
      <c r="B8" s="9">
        <v>4</v>
      </c>
      <c r="C8" s="27">
        <v>20.849999999999998</v>
      </c>
      <c r="E8" s="12" t="s">
        <v>138</v>
      </c>
      <c r="F8" s="9">
        <v>14</v>
      </c>
      <c r="G8" s="27">
        <v>42.06</v>
      </c>
    </row>
    <row r="9" spans="1:9" x14ac:dyDescent="0.2">
      <c r="A9" s="12" t="s">
        <v>141</v>
      </c>
      <c r="B9" s="9">
        <v>4</v>
      </c>
      <c r="C9" s="27">
        <v>23.2</v>
      </c>
      <c r="E9" s="12" t="s">
        <v>137</v>
      </c>
      <c r="F9" s="9">
        <v>10</v>
      </c>
      <c r="G9" s="27">
        <v>42.019999999999996</v>
      </c>
    </row>
    <row r="10" spans="1:9" x14ac:dyDescent="0.2">
      <c r="A10" s="12" t="s">
        <v>122</v>
      </c>
      <c r="B10" s="9">
        <v>2</v>
      </c>
      <c r="C10" s="27">
        <v>20.924999999999997</v>
      </c>
      <c r="E10" s="12" t="s">
        <v>106</v>
      </c>
      <c r="F10" s="9">
        <v>4</v>
      </c>
      <c r="G10" s="27">
        <v>20</v>
      </c>
    </row>
    <row r="11" spans="1:9" x14ac:dyDescent="0.2">
      <c r="A11" s="12" t="s">
        <v>139</v>
      </c>
      <c r="B11" s="9">
        <v>14</v>
      </c>
      <c r="C11" s="27">
        <v>141.57499999999999</v>
      </c>
      <c r="E11" s="4" t="s">
        <v>20</v>
      </c>
      <c r="F11" s="9">
        <v>2</v>
      </c>
      <c r="G11" s="27">
        <v>41.733333333333334</v>
      </c>
    </row>
    <row r="12" spans="1:9" x14ac:dyDescent="0.2">
      <c r="A12" s="12" t="s">
        <v>16</v>
      </c>
      <c r="B12" s="9">
        <v>4</v>
      </c>
      <c r="C12" s="27">
        <v>40.849999999999994</v>
      </c>
      <c r="E12" s="12" t="s">
        <v>86</v>
      </c>
      <c r="F12" s="9">
        <v>2</v>
      </c>
      <c r="G12" s="27">
        <v>41.733333333333334</v>
      </c>
    </row>
    <row r="13" spans="1:9" x14ac:dyDescent="0.2">
      <c r="A13" s="12" t="s">
        <v>140</v>
      </c>
      <c r="B13" s="9">
        <v>4</v>
      </c>
      <c r="C13" s="27">
        <v>40.449999999999996</v>
      </c>
      <c r="E13" s="4" t="s">
        <v>11</v>
      </c>
      <c r="F13" s="9">
        <v>2</v>
      </c>
      <c r="G13" s="27">
        <v>0</v>
      </c>
    </row>
    <row r="14" spans="1:9" x14ac:dyDescent="0.2">
      <c r="A14" s="4" t="s">
        <v>12</v>
      </c>
      <c r="B14" s="9">
        <v>36</v>
      </c>
      <c r="C14" s="27">
        <v>319.44000000000011</v>
      </c>
      <c r="E14" s="12" t="s">
        <v>11</v>
      </c>
      <c r="F14" s="9">
        <v>2</v>
      </c>
      <c r="G14" s="27">
        <v>0</v>
      </c>
    </row>
    <row r="15" spans="1:9" x14ac:dyDescent="0.2">
      <c r="E15" s="4" t="s">
        <v>12</v>
      </c>
      <c r="F15" s="9">
        <v>38</v>
      </c>
      <c r="G15" s="27">
        <v>181.03833333333341</v>
      </c>
      <c r="I15">
        <f>GETPIVOTDATA("Sum of Bung/Cup Cost USD ($1 =E0.9/GB 0.8)2",$E$3)+GETPIVOTDATA("Sum of Joint Cost USD ($1 =E0.9/GB 0.8)",$A$3)</f>
        <v>500.47833333333352</v>
      </c>
    </row>
  </sheetData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15" sqref="A15"/>
    </sheetView>
  </sheetViews>
  <sheetFormatPr defaultRowHeight="12.75" x14ac:dyDescent="0.2"/>
  <cols>
    <col min="1" max="1" width="21.5703125" bestFit="1" customWidth="1"/>
    <col min="2" max="2" width="12.7109375" style="1" customWidth="1"/>
    <col min="3" max="3" width="12.7109375" style="26" customWidth="1"/>
  </cols>
  <sheetData>
    <row r="1" spans="1:5" x14ac:dyDescent="0.2">
      <c r="A1" t="s">
        <v>21</v>
      </c>
      <c r="B1" s="1">
        <f>SUM(B2:B10)</f>
        <v>52</v>
      </c>
      <c r="C1" s="32">
        <f>SUM(C2:C10)</f>
        <v>334.92500000000001</v>
      </c>
      <c r="E1" s="29">
        <f>C1+C12</f>
        <v>439.005</v>
      </c>
    </row>
    <row r="2" spans="1:5" x14ac:dyDescent="0.2">
      <c r="A2" t="s">
        <v>9</v>
      </c>
      <c r="B2" s="1">
        <v>2</v>
      </c>
      <c r="C2" s="26">
        <v>11.85</v>
      </c>
      <c r="D2" t="s">
        <v>146</v>
      </c>
    </row>
    <row r="3" spans="1:5" x14ac:dyDescent="0.2">
      <c r="A3" t="s">
        <v>18</v>
      </c>
      <c r="B3" s="1">
        <v>4</v>
      </c>
      <c r="C3" s="26">
        <v>20.849999999999998</v>
      </c>
    </row>
    <row r="4" spans="1:5" x14ac:dyDescent="0.2">
      <c r="A4" t="s">
        <v>141</v>
      </c>
      <c r="B4" s="1">
        <v>4</v>
      </c>
      <c r="C4" s="26">
        <v>23.2</v>
      </c>
    </row>
    <row r="5" spans="1:5" x14ac:dyDescent="0.2">
      <c r="A5" t="s">
        <v>122</v>
      </c>
      <c r="B5" s="1">
        <v>2</v>
      </c>
      <c r="C5" s="26">
        <v>20.924999999999997</v>
      </c>
    </row>
    <row r="6" spans="1:5" x14ac:dyDescent="0.2">
      <c r="A6" t="s">
        <v>139</v>
      </c>
      <c r="B6" s="1">
        <v>18</v>
      </c>
      <c r="C6" s="26">
        <v>141.57499999999999</v>
      </c>
    </row>
    <row r="7" spans="1:5" x14ac:dyDescent="0.2">
      <c r="A7" t="s">
        <v>16</v>
      </c>
      <c r="B7" s="1">
        <v>6</v>
      </c>
      <c r="C7" s="26">
        <v>40.849999999999994</v>
      </c>
    </row>
    <row r="8" spans="1:5" x14ac:dyDescent="0.2">
      <c r="A8" t="s">
        <v>140</v>
      </c>
      <c r="B8" s="1">
        <v>6</v>
      </c>
      <c r="C8" s="26">
        <v>40.449999999999996</v>
      </c>
    </row>
    <row r="9" spans="1:5" x14ac:dyDescent="0.2">
      <c r="A9" t="s">
        <v>13</v>
      </c>
      <c r="B9" s="1">
        <v>4</v>
      </c>
      <c r="C9" s="26">
        <v>13.374999999999998</v>
      </c>
      <c r="D9" t="s">
        <v>146</v>
      </c>
    </row>
    <row r="10" spans="1:5" x14ac:dyDescent="0.2">
      <c r="A10" t="s">
        <v>19</v>
      </c>
      <c r="B10" s="1">
        <v>6</v>
      </c>
      <c r="C10" s="26">
        <v>21.849999999999998</v>
      </c>
    </row>
    <row r="12" spans="1:5" x14ac:dyDescent="0.2">
      <c r="A12" t="s">
        <v>82</v>
      </c>
      <c r="B12" s="1">
        <f>SUM(B13:B15)</f>
        <v>38</v>
      </c>
      <c r="C12" s="32">
        <f>SUM(C13:C15)</f>
        <v>104.08</v>
      </c>
    </row>
    <row r="13" spans="1:5" x14ac:dyDescent="0.2">
      <c r="A13" t="s">
        <v>138</v>
      </c>
      <c r="B13" s="1">
        <v>18</v>
      </c>
      <c r="C13" s="26">
        <v>42.06</v>
      </c>
    </row>
    <row r="14" spans="1:5" x14ac:dyDescent="0.2">
      <c r="A14" t="s">
        <v>137</v>
      </c>
      <c r="B14" s="1">
        <v>14</v>
      </c>
      <c r="C14" s="26">
        <v>42.019999999999996</v>
      </c>
    </row>
    <row r="15" spans="1:5" x14ac:dyDescent="0.2">
      <c r="A15" t="s">
        <v>106</v>
      </c>
      <c r="B15" s="1">
        <v>6</v>
      </c>
      <c r="C15" s="26">
        <v>20</v>
      </c>
    </row>
    <row r="17" spans="1:3" x14ac:dyDescent="0.2">
      <c r="A17" t="s">
        <v>20</v>
      </c>
    </row>
    <row r="18" spans="1:3" x14ac:dyDescent="0.2">
      <c r="A18" t="s">
        <v>86</v>
      </c>
      <c r="B18" s="1">
        <v>2</v>
      </c>
      <c r="C18" s="26">
        <v>41.733333333333334</v>
      </c>
    </row>
    <row r="20" spans="1:3" x14ac:dyDescent="0.2">
      <c r="A20" t="s">
        <v>100</v>
      </c>
    </row>
    <row r="21" spans="1:3" x14ac:dyDescent="0.2">
      <c r="A21" t="s">
        <v>101</v>
      </c>
      <c r="B21" s="1">
        <v>2</v>
      </c>
      <c r="C21" s="26">
        <v>19.739999999999998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opLeftCell="C1" workbookViewId="0">
      <selection activeCell="T2" sqref="T2"/>
    </sheetView>
  </sheetViews>
  <sheetFormatPr defaultRowHeight="12.75" x14ac:dyDescent="0.2"/>
  <cols>
    <col min="1" max="1" width="6.28515625" style="1" bestFit="1" customWidth="1"/>
    <col min="2" max="2" width="27.5703125" bestFit="1" customWidth="1"/>
    <col min="3" max="3" width="4.7109375" style="1" bestFit="1" customWidth="1"/>
    <col min="4" max="4" width="18.140625" bestFit="1" customWidth="1"/>
    <col min="5" max="5" width="15" style="4" bestFit="1" customWidth="1"/>
    <col min="6" max="6" width="3.85546875" style="1" bestFit="1" customWidth="1"/>
    <col min="7" max="7" width="8.28515625" style="14" bestFit="1" customWidth="1"/>
    <col min="8" max="8" width="9.7109375" style="1" bestFit="1" customWidth="1"/>
    <col min="9" max="9" width="9.7109375" style="1" customWidth="1"/>
    <col min="10" max="10" width="7.28515625" style="1" bestFit="1" customWidth="1"/>
    <col min="11" max="11" width="4.5703125" style="1" bestFit="1" customWidth="1"/>
    <col min="12" max="12" width="9.85546875" style="1" bestFit="1" customWidth="1"/>
    <col min="13" max="13" width="6.42578125" style="1" bestFit="1" customWidth="1"/>
    <col min="14" max="14" width="11.7109375" style="1" bestFit="1" customWidth="1"/>
    <col min="15" max="15" width="11.42578125" style="1" bestFit="1" customWidth="1"/>
    <col min="16" max="16" width="9.28515625" style="1" bestFit="1" customWidth="1"/>
    <col min="17" max="17" width="8.5703125" style="1" bestFit="1" customWidth="1"/>
    <col min="18" max="18" width="14.42578125" style="1" bestFit="1" customWidth="1"/>
    <col min="19" max="19" width="21.5703125" style="1" bestFit="1" customWidth="1"/>
    <col min="20" max="20" width="8.85546875" bestFit="1" customWidth="1"/>
    <col min="21" max="21" width="8.5703125" bestFit="1" customWidth="1"/>
  </cols>
  <sheetData>
    <row r="1" spans="1:28" ht="76.5" x14ac:dyDescent="0.2">
      <c r="A1" s="1" t="s">
        <v>53</v>
      </c>
      <c r="B1" t="s">
        <v>52</v>
      </c>
      <c r="C1" s="1" t="s">
        <v>32</v>
      </c>
      <c r="D1" t="s">
        <v>47</v>
      </c>
      <c r="E1" s="4" t="s">
        <v>71</v>
      </c>
      <c r="F1" s="1" t="s">
        <v>69</v>
      </c>
      <c r="G1" s="14" t="s">
        <v>67</v>
      </c>
      <c r="H1" s="1" t="s">
        <v>68</v>
      </c>
      <c r="I1" s="1" t="s">
        <v>103</v>
      </c>
      <c r="J1" s="1" t="s">
        <v>0</v>
      </c>
      <c r="K1" s="1" t="s">
        <v>29</v>
      </c>
      <c r="L1" s="1" t="s">
        <v>1</v>
      </c>
      <c r="M1" s="1" t="s">
        <v>72</v>
      </c>
      <c r="N1" s="1" t="s">
        <v>77</v>
      </c>
      <c r="O1" s="1" t="s">
        <v>78</v>
      </c>
      <c r="P1" s="15" t="s">
        <v>79</v>
      </c>
      <c r="Q1" s="15" t="s">
        <v>87</v>
      </c>
      <c r="R1" s="15" t="s">
        <v>95</v>
      </c>
      <c r="S1" s="15" t="s">
        <v>96</v>
      </c>
      <c r="T1" s="15" t="s">
        <v>97</v>
      </c>
      <c r="U1" s="15" t="s">
        <v>98</v>
      </c>
      <c r="V1" s="15" t="s">
        <v>80</v>
      </c>
      <c r="W1" s="15"/>
      <c r="X1" s="15"/>
      <c r="Y1" s="15"/>
      <c r="AA1" s="15"/>
    </row>
    <row r="2" spans="1:28" x14ac:dyDescent="0.2">
      <c r="A2" s="1" t="s">
        <v>54</v>
      </c>
      <c r="B2" t="s">
        <v>31</v>
      </c>
      <c r="C2" s="1">
        <v>1</v>
      </c>
      <c r="D2" t="s">
        <v>99</v>
      </c>
      <c r="E2" s="4" t="s">
        <v>75</v>
      </c>
      <c r="F2" s="1" t="str">
        <f t="shared" ref="F2:F43" si="0">CONCATENATE(A2,C2)</f>
        <v>A1</v>
      </c>
      <c r="G2" s="14">
        <v>1</v>
      </c>
      <c r="H2" s="1">
        <v>8.3000000000000004E-2</v>
      </c>
      <c r="I2" s="1">
        <f>G2-(2*H2)</f>
        <v>0.83399999999999996</v>
      </c>
      <c r="L2" s="1" t="s">
        <v>76</v>
      </c>
      <c r="M2" s="1" t="s">
        <v>74</v>
      </c>
      <c r="N2" s="1" t="s">
        <v>24</v>
      </c>
      <c r="O2" s="8" t="s">
        <v>27</v>
      </c>
      <c r="P2" s="11">
        <v>18.78</v>
      </c>
      <c r="Q2" s="18">
        <f>P2</f>
        <v>18.78</v>
      </c>
      <c r="R2" s="2" t="s">
        <v>20</v>
      </c>
      <c r="S2" s="8" t="s">
        <v>86</v>
      </c>
      <c r="T2" s="19">
        <v>18.78</v>
      </c>
      <c r="U2" s="17">
        <f>T2/0.9</f>
        <v>20.866666666666667</v>
      </c>
      <c r="V2" s="17">
        <f t="shared" ref="V2:V43" si="1">U2+Q2</f>
        <v>39.646666666666668</v>
      </c>
    </row>
    <row r="3" spans="1:28" x14ac:dyDescent="0.2">
      <c r="A3" s="1" t="s">
        <v>54</v>
      </c>
      <c r="B3" t="s">
        <v>31</v>
      </c>
      <c r="C3" s="1">
        <v>2</v>
      </c>
      <c r="D3" t="s">
        <v>30</v>
      </c>
      <c r="E3" s="4" t="s">
        <v>70</v>
      </c>
      <c r="F3" s="1" t="str">
        <f t="shared" si="0"/>
        <v>A2</v>
      </c>
      <c r="G3" s="14">
        <v>1</v>
      </c>
      <c r="H3" s="1">
        <v>8.3000000000000004E-2</v>
      </c>
      <c r="I3" s="1">
        <f t="shared" ref="I3:I19" si="2">G3-(2*H3)</f>
        <v>0.83399999999999996</v>
      </c>
      <c r="J3" s="2" t="s">
        <v>3</v>
      </c>
      <c r="K3" s="2" t="s">
        <v>4</v>
      </c>
      <c r="L3" s="2" t="s">
        <v>85</v>
      </c>
      <c r="M3" s="2" t="s">
        <v>73</v>
      </c>
      <c r="N3" s="2" t="s">
        <v>21</v>
      </c>
      <c r="O3" s="6" t="s">
        <v>139</v>
      </c>
      <c r="P3" s="7">
        <v>8.09</v>
      </c>
      <c r="Q3" s="18">
        <f>P3/0.8</f>
        <v>10.112499999999999</v>
      </c>
      <c r="R3" s="2" t="s">
        <v>82</v>
      </c>
      <c r="S3" s="20" t="s">
        <v>138</v>
      </c>
      <c r="T3" s="17">
        <v>2.42</v>
      </c>
      <c r="U3" s="17">
        <f>T3</f>
        <v>2.42</v>
      </c>
      <c r="V3" s="17">
        <f t="shared" si="1"/>
        <v>12.532499999999999</v>
      </c>
      <c r="Y3" s="16"/>
    </row>
    <row r="4" spans="1:28" x14ac:dyDescent="0.2">
      <c r="A4" s="1" t="s">
        <v>54</v>
      </c>
      <c r="B4" t="s">
        <v>31</v>
      </c>
      <c r="C4" s="1">
        <v>3</v>
      </c>
      <c r="D4" t="s">
        <v>40</v>
      </c>
      <c r="E4" s="4" t="s">
        <v>7</v>
      </c>
      <c r="F4" s="1" t="str">
        <f t="shared" si="0"/>
        <v>A3</v>
      </c>
      <c r="G4" s="14">
        <v>1</v>
      </c>
      <c r="H4" s="1">
        <v>8.3000000000000004E-2</v>
      </c>
      <c r="I4" s="1">
        <f t="shared" si="2"/>
        <v>0.83399999999999996</v>
      </c>
      <c r="J4" s="2"/>
      <c r="K4" s="1" t="s">
        <v>28</v>
      </c>
      <c r="L4" s="2" t="s">
        <v>85</v>
      </c>
      <c r="M4" s="2" t="s">
        <v>74</v>
      </c>
      <c r="N4" s="1" t="s">
        <v>21</v>
      </c>
      <c r="O4" s="8" t="s">
        <v>141</v>
      </c>
      <c r="P4" s="10">
        <v>5.8</v>
      </c>
      <c r="Q4" s="18">
        <f>P4</f>
        <v>5.8</v>
      </c>
      <c r="R4" s="2" t="s">
        <v>82</v>
      </c>
      <c r="S4" s="20" t="s">
        <v>137</v>
      </c>
      <c r="T4" s="17">
        <v>3.65</v>
      </c>
      <c r="U4" s="17">
        <f>T4</f>
        <v>3.65</v>
      </c>
      <c r="V4" s="17">
        <f t="shared" si="1"/>
        <v>9.4499999999999993</v>
      </c>
      <c r="Y4" s="16"/>
      <c r="Z4" s="24"/>
    </row>
    <row r="5" spans="1:28" x14ac:dyDescent="0.2">
      <c r="A5" s="1" t="s">
        <v>54</v>
      </c>
      <c r="B5" t="s">
        <v>31</v>
      </c>
      <c r="C5" s="1">
        <v>4</v>
      </c>
      <c r="D5" t="s">
        <v>34</v>
      </c>
      <c r="E5" s="4" t="s">
        <v>70</v>
      </c>
      <c r="F5" s="1" t="str">
        <f t="shared" si="0"/>
        <v>A4</v>
      </c>
      <c r="G5" s="14">
        <v>1</v>
      </c>
      <c r="H5" s="1">
        <v>8.3000000000000004E-2</v>
      </c>
      <c r="I5" s="1">
        <f t="shared" si="2"/>
        <v>0.83399999999999996</v>
      </c>
      <c r="J5" s="2" t="s">
        <v>3</v>
      </c>
      <c r="K5" s="2" t="s">
        <v>4</v>
      </c>
      <c r="L5" s="2" t="s">
        <v>85</v>
      </c>
      <c r="M5" s="2" t="s">
        <v>73</v>
      </c>
      <c r="N5" s="2" t="s">
        <v>21</v>
      </c>
      <c r="O5" s="6" t="s">
        <v>139</v>
      </c>
      <c r="P5" s="7">
        <v>8.09</v>
      </c>
      <c r="Q5" s="18">
        <f>P5/0.8</f>
        <v>10.112499999999999</v>
      </c>
      <c r="R5" s="2" t="s">
        <v>82</v>
      </c>
      <c r="S5" s="20" t="s">
        <v>138</v>
      </c>
      <c r="T5" s="17">
        <v>2.42</v>
      </c>
      <c r="U5" s="17">
        <f>T5</f>
        <v>2.42</v>
      </c>
      <c r="V5" s="17">
        <f t="shared" si="1"/>
        <v>12.532499999999999</v>
      </c>
      <c r="Y5" s="16"/>
    </row>
    <row r="6" spans="1:28" x14ac:dyDescent="0.2">
      <c r="A6" s="3" t="s">
        <v>55</v>
      </c>
      <c r="B6" t="s">
        <v>33</v>
      </c>
      <c r="C6" s="1">
        <v>1</v>
      </c>
      <c r="D6" t="s">
        <v>99</v>
      </c>
      <c r="E6" s="4" t="s">
        <v>75</v>
      </c>
      <c r="F6" s="1" t="str">
        <f t="shared" si="0"/>
        <v>B1</v>
      </c>
      <c r="G6" s="14">
        <v>1</v>
      </c>
      <c r="H6" s="1">
        <v>8.3000000000000004E-2</v>
      </c>
      <c r="I6" s="1">
        <f t="shared" si="2"/>
        <v>0.83399999999999996</v>
      </c>
      <c r="L6" s="1" t="s">
        <v>76</v>
      </c>
      <c r="M6" s="1" t="s">
        <v>74</v>
      </c>
      <c r="N6" s="1" t="s">
        <v>24</v>
      </c>
      <c r="O6" s="8" t="s">
        <v>27</v>
      </c>
      <c r="P6" s="11">
        <v>18.78</v>
      </c>
      <c r="Q6" s="18">
        <f>P6</f>
        <v>18.78</v>
      </c>
      <c r="R6" s="2" t="s">
        <v>20</v>
      </c>
      <c r="S6" s="8" t="s">
        <v>86</v>
      </c>
      <c r="T6" s="19">
        <v>18.78</v>
      </c>
      <c r="U6" s="17">
        <f>T6/0.9</f>
        <v>20.866666666666667</v>
      </c>
      <c r="V6" s="17">
        <f t="shared" si="1"/>
        <v>39.646666666666668</v>
      </c>
      <c r="Y6" s="16"/>
      <c r="Z6" s="24"/>
    </row>
    <row r="7" spans="1:28" x14ac:dyDescent="0.2">
      <c r="A7" s="3" t="s">
        <v>55</v>
      </c>
      <c r="B7" t="s">
        <v>33</v>
      </c>
      <c r="C7" s="1">
        <v>2</v>
      </c>
      <c r="D7" t="s">
        <v>30</v>
      </c>
      <c r="E7" s="4" t="s">
        <v>70</v>
      </c>
      <c r="F7" s="1" t="str">
        <f t="shared" si="0"/>
        <v>B2</v>
      </c>
      <c r="G7" s="14">
        <v>1</v>
      </c>
      <c r="H7" s="1">
        <v>8.3000000000000004E-2</v>
      </c>
      <c r="I7" s="1">
        <f t="shared" si="2"/>
        <v>0.83399999999999996</v>
      </c>
      <c r="J7" s="2" t="s">
        <v>3</v>
      </c>
      <c r="K7" s="2" t="s">
        <v>4</v>
      </c>
      <c r="L7" s="2" t="s">
        <v>85</v>
      </c>
      <c r="M7" s="2" t="s">
        <v>73</v>
      </c>
      <c r="N7" s="2" t="s">
        <v>21</v>
      </c>
      <c r="O7" s="6" t="s">
        <v>139</v>
      </c>
      <c r="P7" s="7">
        <v>8.09</v>
      </c>
      <c r="Q7" s="18">
        <f>P7/0.8</f>
        <v>10.112499999999999</v>
      </c>
      <c r="R7" s="2" t="s">
        <v>82</v>
      </c>
      <c r="S7" s="20" t="s">
        <v>138</v>
      </c>
      <c r="T7" s="17">
        <v>2.42</v>
      </c>
      <c r="U7" s="17">
        <f>T7</f>
        <v>2.42</v>
      </c>
      <c r="V7" s="17">
        <f t="shared" si="1"/>
        <v>12.532499999999999</v>
      </c>
      <c r="Y7" s="16"/>
    </row>
    <row r="8" spans="1:28" x14ac:dyDescent="0.2">
      <c r="A8" s="3" t="s">
        <v>55</v>
      </c>
      <c r="B8" t="s">
        <v>33</v>
      </c>
      <c r="C8" s="1">
        <v>3</v>
      </c>
      <c r="D8" t="s">
        <v>40</v>
      </c>
      <c r="E8" s="4" t="s">
        <v>7</v>
      </c>
      <c r="F8" s="1" t="str">
        <f t="shared" si="0"/>
        <v>B3</v>
      </c>
      <c r="G8" s="14">
        <v>1</v>
      </c>
      <c r="H8" s="1">
        <v>8.3000000000000004E-2</v>
      </c>
      <c r="I8" s="1">
        <f t="shared" si="2"/>
        <v>0.83399999999999996</v>
      </c>
      <c r="J8" s="2"/>
      <c r="K8" s="1" t="s">
        <v>28</v>
      </c>
      <c r="L8" s="2" t="s">
        <v>85</v>
      </c>
      <c r="M8" s="2" t="s">
        <v>74</v>
      </c>
      <c r="N8" s="1" t="s">
        <v>21</v>
      </c>
      <c r="O8" s="8" t="s">
        <v>141</v>
      </c>
      <c r="P8" s="10">
        <v>5.8</v>
      </c>
      <c r="Q8" s="18">
        <f>P8</f>
        <v>5.8</v>
      </c>
      <c r="R8" s="2" t="s">
        <v>82</v>
      </c>
      <c r="S8" s="20" t="s">
        <v>137</v>
      </c>
      <c r="T8" s="17">
        <v>3.65</v>
      </c>
      <c r="U8" s="17">
        <f>T8</f>
        <v>3.65</v>
      </c>
      <c r="V8" s="17">
        <f t="shared" si="1"/>
        <v>9.4499999999999993</v>
      </c>
      <c r="Y8" s="16"/>
      <c r="Z8" s="24"/>
      <c r="AA8" s="8"/>
      <c r="AB8" s="10"/>
    </row>
    <row r="9" spans="1:28" x14ac:dyDescent="0.2">
      <c r="A9" s="1" t="s">
        <v>55</v>
      </c>
      <c r="B9" t="s">
        <v>33</v>
      </c>
      <c r="C9" s="1">
        <v>4</v>
      </c>
      <c r="D9" t="s">
        <v>34</v>
      </c>
      <c r="E9" s="4" t="s">
        <v>70</v>
      </c>
      <c r="F9" s="1" t="str">
        <f t="shared" si="0"/>
        <v>B4</v>
      </c>
      <c r="G9" s="14">
        <v>1</v>
      </c>
      <c r="H9" s="1">
        <v>8.3000000000000004E-2</v>
      </c>
      <c r="I9" s="1">
        <f t="shared" si="2"/>
        <v>0.83399999999999996</v>
      </c>
      <c r="J9" s="2" t="s">
        <v>3</v>
      </c>
      <c r="K9" s="2" t="s">
        <v>4</v>
      </c>
      <c r="L9" s="2" t="s">
        <v>85</v>
      </c>
      <c r="M9" s="2" t="s">
        <v>73</v>
      </c>
      <c r="N9" s="2" t="s">
        <v>21</v>
      </c>
      <c r="O9" s="6" t="s">
        <v>139</v>
      </c>
      <c r="P9" s="7">
        <v>8.09</v>
      </c>
      <c r="Q9" s="18">
        <f>P9/0.8</f>
        <v>10.112499999999999</v>
      </c>
      <c r="R9" s="2" t="s">
        <v>82</v>
      </c>
      <c r="S9" s="20" t="s">
        <v>138</v>
      </c>
      <c r="T9" s="17">
        <v>2.42</v>
      </c>
      <c r="U9" s="17">
        <f>T9</f>
        <v>2.42</v>
      </c>
      <c r="V9" s="17">
        <f t="shared" si="1"/>
        <v>12.532499999999999</v>
      </c>
      <c r="Y9" s="16"/>
    </row>
    <row r="10" spans="1:28" x14ac:dyDescent="0.2">
      <c r="A10" s="1" t="s">
        <v>56</v>
      </c>
      <c r="B10" t="s">
        <v>35</v>
      </c>
      <c r="C10" s="1">
        <v>1</v>
      </c>
      <c r="D10" t="s">
        <v>40</v>
      </c>
      <c r="E10" s="23" t="s">
        <v>89</v>
      </c>
      <c r="F10" s="1" t="str">
        <f t="shared" si="0"/>
        <v>C1</v>
      </c>
      <c r="G10" s="1"/>
      <c r="N10" s="1" t="s">
        <v>24</v>
      </c>
      <c r="O10" s="8" t="s">
        <v>26</v>
      </c>
      <c r="P10" s="11">
        <v>74.64</v>
      </c>
      <c r="Q10" s="18">
        <f>P10</f>
        <v>74.64</v>
      </c>
      <c r="R10"/>
      <c r="S10"/>
      <c r="V10" s="17">
        <f t="shared" si="1"/>
        <v>74.64</v>
      </c>
      <c r="Y10" s="16"/>
      <c r="Z10" s="24"/>
    </row>
    <row r="11" spans="1:28" x14ac:dyDescent="0.2">
      <c r="A11" s="1" t="s">
        <v>56</v>
      </c>
      <c r="B11" t="s">
        <v>35</v>
      </c>
      <c r="C11" s="1">
        <v>2</v>
      </c>
      <c r="D11" t="s">
        <v>30</v>
      </c>
      <c r="E11" s="4" t="s">
        <v>70</v>
      </c>
      <c r="F11" s="1" t="str">
        <f t="shared" si="0"/>
        <v>C2</v>
      </c>
      <c r="G11" s="14">
        <v>1</v>
      </c>
      <c r="H11" s="1">
        <v>8.3000000000000004E-2</v>
      </c>
      <c r="I11" s="1">
        <f t="shared" si="2"/>
        <v>0.83399999999999996</v>
      </c>
      <c r="J11" s="2" t="s">
        <v>3</v>
      </c>
      <c r="K11" s="2" t="s">
        <v>4</v>
      </c>
      <c r="L11" s="2" t="s">
        <v>85</v>
      </c>
      <c r="M11" s="2" t="s">
        <v>73</v>
      </c>
      <c r="N11" s="2" t="s">
        <v>21</v>
      </c>
      <c r="O11" s="6" t="s">
        <v>139</v>
      </c>
      <c r="P11" s="7">
        <v>8.09</v>
      </c>
      <c r="Q11" s="18">
        <f>P11/0.8</f>
        <v>10.112499999999999</v>
      </c>
      <c r="R11" s="2" t="s">
        <v>82</v>
      </c>
      <c r="S11" s="20" t="s">
        <v>138</v>
      </c>
      <c r="T11" s="17">
        <v>2.42</v>
      </c>
      <c r="U11" s="17">
        <f>T11</f>
        <v>2.42</v>
      </c>
      <c r="V11" s="17">
        <f t="shared" si="1"/>
        <v>12.532499999999999</v>
      </c>
      <c r="Y11" s="16"/>
    </row>
    <row r="12" spans="1:28" x14ac:dyDescent="0.2">
      <c r="A12" s="1" t="s">
        <v>56</v>
      </c>
      <c r="B12" t="s">
        <v>35</v>
      </c>
      <c r="C12" s="1">
        <v>3</v>
      </c>
      <c r="D12" t="s">
        <v>45</v>
      </c>
      <c r="E12" s="4" t="s">
        <v>70</v>
      </c>
      <c r="F12" s="1" t="str">
        <f t="shared" si="0"/>
        <v>C3</v>
      </c>
      <c r="G12" s="14">
        <v>1</v>
      </c>
      <c r="H12" s="1">
        <v>8.3000000000000004E-2</v>
      </c>
      <c r="I12" s="1">
        <f t="shared" si="2"/>
        <v>0.83399999999999996</v>
      </c>
      <c r="J12" s="2" t="s">
        <v>3</v>
      </c>
      <c r="K12" s="2" t="s">
        <v>4</v>
      </c>
      <c r="L12" s="2" t="s">
        <v>85</v>
      </c>
      <c r="M12" s="2" t="s">
        <v>73</v>
      </c>
      <c r="N12" s="2" t="s">
        <v>21</v>
      </c>
      <c r="O12" s="6" t="s">
        <v>139</v>
      </c>
      <c r="P12" s="7">
        <v>8.09</v>
      </c>
      <c r="Q12" s="18">
        <f>P12/0.8</f>
        <v>10.112499999999999</v>
      </c>
      <c r="R12" s="2" t="s">
        <v>82</v>
      </c>
      <c r="S12" s="20" t="s">
        <v>138</v>
      </c>
      <c r="T12" s="17">
        <v>2.42</v>
      </c>
      <c r="U12" s="17">
        <f>T12</f>
        <v>2.42</v>
      </c>
      <c r="V12" s="17">
        <f t="shared" si="1"/>
        <v>12.532499999999999</v>
      </c>
      <c r="Y12" s="16"/>
    </row>
    <row r="13" spans="1:28" x14ac:dyDescent="0.2">
      <c r="A13" s="1" t="s">
        <v>57</v>
      </c>
      <c r="B13" t="s">
        <v>37</v>
      </c>
      <c r="C13" s="1">
        <v>1</v>
      </c>
      <c r="D13" t="s">
        <v>40</v>
      </c>
      <c r="E13" s="23" t="s">
        <v>89</v>
      </c>
      <c r="F13" s="1" t="str">
        <f t="shared" si="0"/>
        <v>D1</v>
      </c>
      <c r="G13" s="1"/>
      <c r="N13" s="1" t="s">
        <v>24</v>
      </c>
      <c r="O13" s="8" t="s">
        <v>26</v>
      </c>
      <c r="P13" s="11">
        <v>74.64</v>
      </c>
      <c r="Q13" s="18">
        <f>P13</f>
        <v>74.64</v>
      </c>
      <c r="R13"/>
      <c r="S13"/>
      <c r="V13" s="17">
        <f t="shared" si="1"/>
        <v>74.64</v>
      </c>
    </row>
    <row r="14" spans="1:28" x14ac:dyDescent="0.2">
      <c r="A14" s="1" t="s">
        <v>57</v>
      </c>
      <c r="B14" t="s">
        <v>37</v>
      </c>
      <c r="C14" s="1">
        <v>2</v>
      </c>
      <c r="D14" t="s">
        <v>30</v>
      </c>
      <c r="E14" s="4" t="s">
        <v>70</v>
      </c>
      <c r="F14" s="1" t="str">
        <f t="shared" si="0"/>
        <v>D2</v>
      </c>
      <c r="G14" s="14">
        <v>1</v>
      </c>
      <c r="H14" s="1">
        <v>8.3000000000000004E-2</v>
      </c>
      <c r="I14" s="1">
        <f t="shared" si="2"/>
        <v>0.83399999999999996</v>
      </c>
      <c r="J14" s="2" t="s">
        <v>3</v>
      </c>
      <c r="K14" s="2" t="s">
        <v>4</v>
      </c>
      <c r="L14" s="2" t="s">
        <v>85</v>
      </c>
      <c r="M14" s="2" t="s">
        <v>73</v>
      </c>
      <c r="N14" s="2" t="s">
        <v>21</v>
      </c>
      <c r="O14" s="6" t="s">
        <v>139</v>
      </c>
      <c r="P14" s="7">
        <v>8.09</v>
      </c>
      <c r="Q14" s="18">
        <f t="shared" ref="Q14:Q23" si="3">P14/0.8</f>
        <v>10.112499999999999</v>
      </c>
      <c r="R14" s="2" t="s">
        <v>82</v>
      </c>
      <c r="S14" s="20" t="s">
        <v>138</v>
      </c>
      <c r="T14" s="17">
        <v>2.42</v>
      </c>
      <c r="U14" s="17">
        <f t="shared" ref="U14:U19" si="4">T14</f>
        <v>2.42</v>
      </c>
      <c r="V14" s="17">
        <f t="shared" si="1"/>
        <v>12.532499999999999</v>
      </c>
      <c r="Y14" s="16"/>
    </row>
    <row r="15" spans="1:28" x14ac:dyDescent="0.2">
      <c r="A15" s="1" t="s">
        <v>57</v>
      </c>
      <c r="B15" t="s">
        <v>37</v>
      </c>
      <c r="C15" s="1">
        <v>3</v>
      </c>
      <c r="D15" t="s">
        <v>45</v>
      </c>
      <c r="E15" s="4" t="s">
        <v>70</v>
      </c>
      <c r="F15" s="1" t="str">
        <f t="shared" si="0"/>
        <v>D3</v>
      </c>
      <c r="G15" s="14">
        <v>1</v>
      </c>
      <c r="H15" s="1">
        <v>8.3000000000000004E-2</v>
      </c>
      <c r="I15" s="1">
        <f t="shared" si="2"/>
        <v>0.83399999999999996</v>
      </c>
      <c r="J15" s="2" t="s">
        <v>3</v>
      </c>
      <c r="K15" s="2" t="s">
        <v>4</v>
      </c>
      <c r="L15" s="2" t="s">
        <v>85</v>
      </c>
      <c r="M15" s="2" t="s">
        <v>73</v>
      </c>
      <c r="N15" s="2" t="s">
        <v>21</v>
      </c>
      <c r="O15" s="6" t="s">
        <v>139</v>
      </c>
      <c r="P15" s="7">
        <v>8.09</v>
      </c>
      <c r="Q15" s="18">
        <f t="shared" si="3"/>
        <v>10.112499999999999</v>
      </c>
      <c r="R15" s="2" t="s">
        <v>82</v>
      </c>
      <c r="S15" s="20" t="s">
        <v>138</v>
      </c>
      <c r="T15" s="17">
        <v>2.42</v>
      </c>
      <c r="U15" s="17">
        <f t="shared" si="4"/>
        <v>2.42</v>
      </c>
      <c r="V15" s="17">
        <f t="shared" si="1"/>
        <v>12.532499999999999</v>
      </c>
      <c r="Y15" s="16"/>
    </row>
    <row r="16" spans="1:28" x14ac:dyDescent="0.2">
      <c r="A16" s="1" t="s">
        <v>58</v>
      </c>
      <c r="B16" t="s">
        <v>49</v>
      </c>
      <c r="C16" s="1">
        <v>1</v>
      </c>
      <c r="D16" t="s">
        <v>48</v>
      </c>
      <c r="E16" s="4" t="s">
        <v>70</v>
      </c>
      <c r="F16" s="1" t="str">
        <f t="shared" si="0"/>
        <v>E1</v>
      </c>
      <c r="G16" s="14">
        <v>1</v>
      </c>
      <c r="H16" s="1">
        <v>6.5000000000000002E-2</v>
      </c>
      <c r="I16" s="1">
        <f t="shared" si="2"/>
        <v>0.87</v>
      </c>
      <c r="J16" s="2" t="s">
        <v>3</v>
      </c>
      <c r="K16" s="2" t="s">
        <v>4</v>
      </c>
      <c r="L16" s="2" t="s">
        <v>85</v>
      </c>
      <c r="M16" s="2" t="s">
        <v>74</v>
      </c>
      <c r="N16" s="2" t="s">
        <v>21</v>
      </c>
      <c r="O16" s="6" t="s">
        <v>140</v>
      </c>
      <c r="P16" s="7">
        <v>8.09</v>
      </c>
      <c r="Q16" s="18">
        <f t="shared" si="3"/>
        <v>10.112499999999999</v>
      </c>
      <c r="R16" s="2" t="s">
        <v>82</v>
      </c>
      <c r="S16" s="20" t="s">
        <v>137</v>
      </c>
      <c r="T16" s="17">
        <v>6.41</v>
      </c>
      <c r="U16" s="17">
        <f t="shared" si="4"/>
        <v>6.41</v>
      </c>
      <c r="V16" s="17">
        <f t="shared" si="1"/>
        <v>16.522500000000001</v>
      </c>
      <c r="Y16" s="16"/>
      <c r="Z16" s="24"/>
    </row>
    <row r="17" spans="1:26" x14ac:dyDescent="0.2">
      <c r="A17" s="1" t="s">
        <v>58</v>
      </c>
      <c r="B17" t="s">
        <v>49</v>
      </c>
      <c r="C17" s="1">
        <v>2</v>
      </c>
      <c r="D17" t="s">
        <v>51</v>
      </c>
      <c r="E17" s="4" t="s">
        <v>70</v>
      </c>
      <c r="F17" s="1" t="str">
        <f t="shared" si="0"/>
        <v>E2</v>
      </c>
      <c r="G17" s="14">
        <v>1</v>
      </c>
      <c r="H17" s="1">
        <v>6.5000000000000002E-2</v>
      </c>
      <c r="I17" s="1">
        <f t="shared" si="2"/>
        <v>0.87</v>
      </c>
      <c r="J17" s="2" t="s">
        <v>3</v>
      </c>
      <c r="K17" s="2" t="s">
        <v>4</v>
      </c>
      <c r="L17" s="2" t="s">
        <v>85</v>
      </c>
      <c r="M17" s="2" t="s">
        <v>73</v>
      </c>
      <c r="N17" s="2" t="s">
        <v>21</v>
      </c>
      <c r="O17" s="6" t="s">
        <v>139</v>
      </c>
      <c r="P17" s="7">
        <v>8.09</v>
      </c>
      <c r="Q17" s="18">
        <f t="shared" si="3"/>
        <v>10.112499999999999</v>
      </c>
      <c r="R17" s="2" t="s">
        <v>82</v>
      </c>
      <c r="S17" s="20" t="s">
        <v>138</v>
      </c>
      <c r="T17" s="17">
        <v>6.51</v>
      </c>
      <c r="U17" s="17">
        <f t="shared" si="4"/>
        <v>6.51</v>
      </c>
      <c r="V17" s="17">
        <f t="shared" si="1"/>
        <v>16.622499999999999</v>
      </c>
      <c r="Y17" s="16"/>
    </row>
    <row r="18" spans="1:26" x14ac:dyDescent="0.2">
      <c r="A18" s="1" t="s">
        <v>59</v>
      </c>
      <c r="B18" t="s">
        <v>50</v>
      </c>
      <c r="C18" s="1">
        <v>1</v>
      </c>
      <c r="D18" t="s">
        <v>48</v>
      </c>
      <c r="E18" s="4" t="s">
        <v>70</v>
      </c>
      <c r="F18" s="1" t="str">
        <f t="shared" si="0"/>
        <v>F1</v>
      </c>
      <c r="G18" s="14">
        <v>1</v>
      </c>
      <c r="H18" s="1">
        <v>6.5000000000000002E-2</v>
      </c>
      <c r="I18" s="1">
        <f t="shared" si="2"/>
        <v>0.87</v>
      </c>
      <c r="J18" s="2" t="s">
        <v>3</v>
      </c>
      <c r="K18" s="2" t="s">
        <v>4</v>
      </c>
      <c r="L18" s="2" t="s">
        <v>85</v>
      </c>
      <c r="M18" s="2" t="s">
        <v>74</v>
      </c>
      <c r="N18" s="2" t="s">
        <v>21</v>
      </c>
      <c r="O18" s="6" t="s">
        <v>140</v>
      </c>
      <c r="P18" s="7">
        <v>8.09</v>
      </c>
      <c r="Q18" s="18">
        <f t="shared" si="3"/>
        <v>10.112499999999999</v>
      </c>
      <c r="R18" s="2" t="s">
        <v>82</v>
      </c>
      <c r="S18" s="20" t="s">
        <v>137</v>
      </c>
      <c r="T18" s="17">
        <v>6.41</v>
      </c>
      <c r="U18" s="17">
        <f t="shared" si="4"/>
        <v>6.41</v>
      </c>
      <c r="V18" s="17">
        <f t="shared" si="1"/>
        <v>16.522500000000001</v>
      </c>
      <c r="Y18" s="16"/>
      <c r="Z18" s="24"/>
    </row>
    <row r="19" spans="1:26" x14ac:dyDescent="0.2">
      <c r="A19" s="1" t="s">
        <v>59</v>
      </c>
      <c r="B19" t="s">
        <v>50</v>
      </c>
      <c r="C19" s="1">
        <v>2</v>
      </c>
      <c r="D19" t="s">
        <v>51</v>
      </c>
      <c r="E19" s="4" t="s">
        <v>70</v>
      </c>
      <c r="F19" s="1" t="str">
        <f t="shared" si="0"/>
        <v>F2</v>
      </c>
      <c r="G19" s="14">
        <v>1</v>
      </c>
      <c r="H19" s="1">
        <v>6.5000000000000002E-2</v>
      </c>
      <c r="I19" s="1">
        <f t="shared" si="2"/>
        <v>0.87</v>
      </c>
      <c r="J19" s="2" t="s">
        <v>3</v>
      </c>
      <c r="K19" s="2" t="s">
        <v>4</v>
      </c>
      <c r="L19" s="2" t="s">
        <v>85</v>
      </c>
      <c r="M19" s="2" t="s">
        <v>73</v>
      </c>
      <c r="N19" s="2" t="s">
        <v>21</v>
      </c>
      <c r="O19" s="6" t="s">
        <v>139</v>
      </c>
      <c r="P19" s="7">
        <v>8.09</v>
      </c>
      <c r="Q19" s="18">
        <f t="shared" si="3"/>
        <v>10.112499999999999</v>
      </c>
      <c r="R19" s="2" t="s">
        <v>82</v>
      </c>
      <c r="S19" s="20" t="s">
        <v>138</v>
      </c>
      <c r="T19" s="17">
        <v>6.51</v>
      </c>
      <c r="U19" s="17">
        <f t="shared" si="4"/>
        <v>6.51</v>
      </c>
      <c r="V19" s="17">
        <f t="shared" si="1"/>
        <v>16.622499999999999</v>
      </c>
      <c r="Y19" s="16"/>
    </row>
    <row r="20" spans="1:26" x14ac:dyDescent="0.2">
      <c r="A20" s="1" t="s">
        <v>60</v>
      </c>
      <c r="B20" t="s">
        <v>93</v>
      </c>
      <c r="C20" s="1">
        <v>1</v>
      </c>
      <c r="D20" t="s">
        <v>91</v>
      </c>
      <c r="E20" s="4" t="s">
        <v>81</v>
      </c>
      <c r="F20" s="1" t="str">
        <f t="shared" si="0"/>
        <v>G1</v>
      </c>
      <c r="G20" s="2"/>
      <c r="H20" s="1" t="s">
        <v>4</v>
      </c>
      <c r="J20" s="1" t="s">
        <v>17</v>
      </c>
      <c r="N20" s="2" t="s">
        <v>21</v>
      </c>
      <c r="O20" s="6" t="s">
        <v>18</v>
      </c>
      <c r="P20" s="7">
        <v>4.17</v>
      </c>
      <c r="Q20" s="18">
        <f t="shared" si="3"/>
        <v>5.2124999999999995</v>
      </c>
      <c r="R20" s="2" t="s">
        <v>21</v>
      </c>
      <c r="S20" s="8" t="s">
        <v>19</v>
      </c>
      <c r="T20" s="7">
        <v>4.37</v>
      </c>
      <c r="U20" s="17">
        <f>T20/0.8</f>
        <v>5.4624999999999995</v>
      </c>
      <c r="V20" s="17">
        <f t="shared" si="1"/>
        <v>10.674999999999999</v>
      </c>
    </row>
    <row r="21" spans="1:26" x14ac:dyDescent="0.2">
      <c r="A21" s="1" t="s">
        <v>60</v>
      </c>
      <c r="B21" t="s">
        <v>93</v>
      </c>
      <c r="C21" s="1">
        <v>2</v>
      </c>
      <c r="D21" t="s">
        <v>92</v>
      </c>
      <c r="E21" s="4" t="s">
        <v>81</v>
      </c>
      <c r="F21" s="1" t="str">
        <f t="shared" si="0"/>
        <v>G2</v>
      </c>
      <c r="G21" s="2"/>
      <c r="H21" s="1" t="s">
        <v>4</v>
      </c>
      <c r="J21" s="1" t="s">
        <v>17</v>
      </c>
      <c r="N21" s="2" t="s">
        <v>21</v>
      </c>
      <c r="O21" s="6" t="s">
        <v>18</v>
      </c>
      <c r="P21" s="7">
        <v>4.17</v>
      </c>
      <c r="Q21" s="18">
        <f t="shared" si="3"/>
        <v>5.2124999999999995</v>
      </c>
      <c r="R21" s="2" t="s">
        <v>21</v>
      </c>
      <c r="S21" s="8" t="s">
        <v>19</v>
      </c>
      <c r="T21" s="7">
        <v>4.37</v>
      </c>
      <c r="U21" s="17">
        <f>T21/0.8</f>
        <v>5.4624999999999995</v>
      </c>
      <c r="V21" s="17">
        <f t="shared" si="1"/>
        <v>10.674999999999999</v>
      </c>
    </row>
    <row r="22" spans="1:26" x14ac:dyDescent="0.2">
      <c r="A22" s="1" t="s">
        <v>61</v>
      </c>
      <c r="B22" t="s">
        <v>94</v>
      </c>
      <c r="C22" s="1">
        <v>1</v>
      </c>
      <c r="D22" t="s">
        <v>91</v>
      </c>
      <c r="E22" s="4" t="s">
        <v>81</v>
      </c>
      <c r="F22" s="1" t="str">
        <f t="shared" si="0"/>
        <v>H1</v>
      </c>
      <c r="G22" s="2"/>
      <c r="H22" s="1" t="s">
        <v>4</v>
      </c>
      <c r="J22" s="1" t="s">
        <v>17</v>
      </c>
      <c r="N22" s="2" t="s">
        <v>21</v>
      </c>
      <c r="O22" s="6" t="s">
        <v>18</v>
      </c>
      <c r="P22" s="7">
        <v>4.17</v>
      </c>
      <c r="Q22" s="18">
        <f t="shared" si="3"/>
        <v>5.2124999999999995</v>
      </c>
      <c r="R22" s="2" t="s">
        <v>21</v>
      </c>
      <c r="S22" s="8" t="s">
        <v>19</v>
      </c>
      <c r="T22" s="7">
        <v>4.37</v>
      </c>
      <c r="U22" s="17">
        <f>T22/0.8</f>
        <v>5.4624999999999995</v>
      </c>
      <c r="V22" s="17">
        <f t="shared" si="1"/>
        <v>10.674999999999999</v>
      </c>
    </row>
    <row r="23" spans="1:26" x14ac:dyDescent="0.2">
      <c r="A23" s="1" t="s">
        <v>61</v>
      </c>
      <c r="B23" t="s">
        <v>94</v>
      </c>
      <c r="C23" s="1">
        <v>2</v>
      </c>
      <c r="D23" t="s">
        <v>92</v>
      </c>
      <c r="E23" s="4" t="s">
        <v>81</v>
      </c>
      <c r="F23" s="1" t="str">
        <f t="shared" si="0"/>
        <v>H2</v>
      </c>
      <c r="G23" s="2"/>
      <c r="H23" s="1" t="s">
        <v>4</v>
      </c>
      <c r="J23" s="1" t="s">
        <v>17</v>
      </c>
      <c r="N23" s="2" t="s">
        <v>21</v>
      </c>
      <c r="O23" s="6" t="s">
        <v>18</v>
      </c>
      <c r="P23" s="7">
        <v>4.17</v>
      </c>
      <c r="Q23" s="18">
        <f t="shared" si="3"/>
        <v>5.2124999999999995</v>
      </c>
      <c r="R23" s="2" t="s">
        <v>21</v>
      </c>
      <c r="S23" s="8" t="s">
        <v>19</v>
      </c>
      <c r="T23" s="7">
        <v>4.37</v>
      </c>
      <c r="U23" s="17">
        <f>T23/0.8</f>
        <v>5.4624999999999995</v>
      </c>
      <c r="V23" s="17">
        <f t="shared" si="1"/>
        <v>10.674999999999999</v>
      </c>
    </row>
    <row r="24" spans="1:26" x14ac:dyDescent="0.2">
      <c r="A24" s="1" t="s">
        <v>88</v>
      </c>
      <c r="B24" t="s">
        <v>5</v>
      </c>
      <c r="C24" s="1">
        <v>1</v>
      </c>
      <c r="D24" t="s">
        <v>40</v>
      </c>
      <c r="E24" s="4" t="s">
        <v>75</v>
      </c>
      <c r="F24" s="1" t="str">
        <f t="shared" si="0"/>
        <v>S1</v>
      </c>
      <c r="G24" s="1"/>
      <c r="N24" s="1" t="s">
        <v>24</v>
      </c>
      <c r="O24" s="6" t="s">
        <v>25</v>
      </c>
      <c r="P24" s="11">
        <v>66.81</v>
      </c>
      <c r="Q24" s="18">
        <f>P24</f>
        <v>66.81</v>
      </c>
      <c r="R24"/>
      <c r="S24"/>
      <c r="V24" s="17">
        <f t="shared" si="1"/>
        <v>66.81</v>
      </c>
    </row>
    <row r="25" spans="1:26" x14ac:dyDescent="0.2">
      <c r="A25" s="1" t="s">
        <v>88</v>
      </c>
      <c r="B25" t="s">
        <v>6</v>
      </c>
      <c r="C25" s="1">
        <v>2</v>
      </c>
      <c r="D25" t="s">
        <v>40</v>
      </c>
      <c r="E25" s="4" t="s">
        <v>75</v>
      </c>
      <c r="F25" s="1" t="str">
        <f t="shared" si="0"/>
        <v>S2</v>
      </c>
      <c r="G25" s="1"/>
      <c r="N25" s="1" t="s">
        <v>24</v>
      </c>
      <c r="O25" s="6" t="s">
        <v>25</v>
      </c>
      <c r="P25" s="11">
        <v>66.81</v>
      </c>
      <c r="Q25" s="18">
        <f>P25</f>
        <v>66.81</v>
      </c>
      <c r="R25"/>
      <c r="S25"/>
      <c r="V25" s="17">
        <f t="shared" si="1"/>
        <v>66.81</v>
      </c>
    </row>
    <row r="26" spans="1:26" x14ac:dyDescent="0.2">
      <c r="A26" s="1" t="s">
        <v>66</v>
      </c>
      <c r="B26" t="s">
        <v>44</v>
      </c>
      <c r="C26" s="1">
        <v>1</v>
      </c>
      <c r="D26" t="s">
        <v>30</v>
      </c>
      <c r="E26" s="4" t="s">
        <v>70</v>
      </c>
      <c r="F26" s="1" t="str">
        <f t="shared" si="0"/>
        <v>T1</v>
      </c>
      <c r="G26" s="14">
        <v>1</v>
      </c>
      <c r="H26" s="1">
        <v>8.3000000000000004E-2</v>
      </c>
      <c r="I26" s="1">
        <f t="shared" ref="I26:I28" si="5">G26-(2*H26)</f>
        <v>0.83399999999999996</v>
      </c>
      <c r="J26" s="2" t="s">
        <v>3</v>
      </c>
      <c r="K26" s="2" t="s">
        <v>4</v>
      </c>
      <c r="L26" s="2" t="s">
        <v>85</v>
      </c>
      <c r="M26" s="2" t="s">
        <v>74</v>
      </c>
      <c r="N26" s="2" t="s">
        <v>21</v>
      </c>
      <c r="O26" s="6" t="s">
        <v>140</v>
      </c>
      <c r="P26" s="7">
        <v>8.09</v>
      </c>
      <c r="Q26" s="18">
        <f>P26/0.8</f>
        <v>10.112499999999999</v>
      </c>
      <c r="R26" s="2" t="s">
        <v>82</v>
      </c>
      <c r="S26" s="20" t="s">
        <v>137</v>
      </c>
      <c r="T26" s="17">
        <v>3.65</v>
      </c>
      <c r="U26" s="17">
        <f>T26</f>
        <v>3.65</v>
      </c>
      <c r="V26" s="17">
        <f t="shared" si="1"/>
        <v>13.762499999999999</v>
      </c>
      <c r="Y26" s="16"/>
      <c r="Z26" s="24"/>
    </row>
    <row r="27" spans="1:26" x14ac:dyDescent="0.2">
      <c r="A27" s="1" t="s">
        <v>66</v>
      </c>
      <c r="B27" t="s">
        <v>44</v>
      </c>
      <c r="C27" s="1">
        <v>2</v>
      </c>
      <c r="D27" t="s">
        <v>45</v>
      </c>
      <c r="E27" s="4" t="s">
        <v>70</v>
      </c>
      <c r="F27" s="1" t="str">
        <f t="shared" si="0"/>
        <v>T2</v>
      </c>
      <c r="G27" s="14">
        <v>1</v>
      </c>
      <c r="H27" s="1">
        <v>8.3000000000000004E-2</v>
      </c>
      <c r="I27" s="1">
        <f t="shared" si="5"/>
        <v>0.83399999999999996</v>
      </c>
      <c r="J27" s="2" t="s">
        <v>3</v>
      </c>
      <c r="K27" s="2" t="s">
        <v>4</v>
      </c>
      <c r="L27" s="2" t="s">
        <v>85</v>
      </c>
      <c r="M27" s="2" t="s">
        <v>73</v>
      </c>
      <c r="N27" s="2" t="s">
        <v>21</v>
      </c>
      <c r="O27" s="6" t="s">
        <v>139</v>
      </c>
      <c r="P27" s="7">
        <v>8.09</v>
      </c>
      <c r="Q27" s="18">
        <f>P27/0.8</f>
        <v>10.112499999999999</v>
      </c>
      <c r="R27" s="2" t="s">
        <v>82</v>
      </c>
      <c r="S27" s="20" t="s">
        <v>138</v>
      </c>
      <c r="T27" s="17">
        <v>2.42</v>
      </c>
      <c r="U27" s="17">
        <f>T27</f>
        <v>2.42</v>
      </c>
      <c r="V27" s="17">
        <f t="shared" si="1"/>
        <v>12.532499999999999</v>
      </c>
      <c r="Y27" s="16"/>
    </row>
    <row r="28" spans="1:26" x14ac:dyDescent="0.2">
      <c r="A28" s="1" t="s">
        <v>66</v>
      </c>
      <c r="B28" t="s">
        <v>44</v>
      </c>
      <c r="C28" s="1">
        <v>3</v>
      </c>
      <c r="D28" t="s">
        <v>40</v>
      </c>
      <c r="E28" s="4" t="s">
        <v>7</v>
      </c>
      <c r="F28" s="1" t="str">
        <f t="shared" si="0"/>
        <v>T3</v>
      </c>
      <c r="G28" s="14">
        <v>1</v>
      </c>
      <c r="H28" s="1">
        <v>8.3000000000000004E-2</v>
      </c>
      <c r="I28" s="1">
        <f t="shared" si="5"/>
        <v>0.83399999999999996</v>
      </c>
      <c r="J28" s="2" t="s">
        <v>3</v>
      </c>
      <c r="K28" s="1" t="s">
        <v>28</v>
      </c>
      <c r="L28" s="2" t="s">
        <v>85</v>
      </c>
      <c r="M28" s="2" t="s">
        <v>74</v>
      </c>
      <c r="N28" s="1" t="s">
        <v>21</v>
      </c>
      <c r="O28" s="8" t="s">
        <v>141</v>
      </c>
      <c r="P28" s="10">
        <v>5.8</v>
      </c>
      <c r="Q28" s="18">
        <f>P28</f>
        <v>5.8</v>
      </c>
      <c r="R28" s="2" t="s">
        <v>82</v>
      </c>
      <c r="S28" s="20" t="s">
        <v>137</v>
      </c>
      <c r="T28" s="17">
        <v>3.65</v>
      </c>
      <c r="U28" s="17">
        <f>T28</f>
        <v>3.65</v>
      </c>
      <c r="V28" s="17">
        <f t="shared" si="1"/>
        <v>9.4499999999999993</v>
      </c>
      <c r="Y28" s="16"/>
      <c r="Z28" s="24"/>
    </row>
    <row r="29" spans="1:26" x14ac:dyDescent="0.2">
      <c r="A29" s="1" t="s">
        <v>66</v>
      </c>
      <c r="B29" t="s">
        <v>44</v>
      </c>
      <c r="C29" s="1">
        <v>4</v>
      </c>
      <c r="D29" t="s">
        <v>90</v>
      </c>
      <c r="E29" s="4" t="s">
        <v>81</v>
      </c>
      <c r="F29" s="1" t="str">
        <f t="shared" si="0"/>
        <v>T4</v>
      </c>
      <c r="G29" s="2"/>
      <c r="H29" s="1" t="s">
        <v>102</v>
      </c>
      <c r="J29" s="1" t="s">
        <v>14</v>
      </c>
      <c r="N29" s="2" t="s">
        <v>100</v>
      </c>
      <c r="O29" s="6" t="s">
        <v>101</v>
      </c>
      <c r="P29" s="10">
        <v>9.8699999999999992</v>
      </c>
      <c r="Q29" s="18">
        <f>P29</f>
        <v>9.8699999999999992</v>
      </c>
      <c r="U29" s="17">
        <f>T29/0.8</f>
        <v>0</v>
      </c>
      <c r="V29" s="17">
        <f t="shared" si="1"/>
        <v>9.8699999999999992</v>
      </c>
    </row>
    <row r="30" spans="1:26" x14ac:dyDescent="0.2">
      <c r="A30" s="1" t="s">
        <v>65</v>
      </c>
      <c r="B30" t="s">
        <v>43</v>
      </c>
      <c r="C30" s="1">
        <v>1</v>
      </c>
      <c r="D30" t="s">
        <v>30</v>
      </c>
      <c r="E30" s="4" t="s">
        <v>70</v>
      </c>
      <c r="F30" s="1" t="str">
        <f t="shared" si="0"/>
        <v>V1</v>
      </c>
      <c r="G30" s="14">
        <v>1</v>
      </c>
      <c r="H30" s="1">
        <v>8.3000000000000004E-2</v>
      </c>
      <c r="I30" s="1">
        <f t="shared" ref="I30:I32" si="6">G30-(2*H30)</f>
        <v>0.83399999999999996</v>
      </c>
      <c r="J30" s="2" t="s">
        <v>3</v>
      </c>
      <c r="K30" s="2" t="s">
        <v>4</v>
      </c>
      <c r="L30" s="2" t="s">
        <v>85</v>
      </c>
      <c r="M30" s="2" t="s">
        <v>74</v>
      </c>
      <c r="N30" s="2" t="s">
        <v>21</v>
      </c>
      <c r="O30" s="6" t="s">
        <v>140</v>
      </c>
      <c r="P30" s="7">
        <v>8.09</v>
      </c>
      <c r="Q30" s="18">
        <f>P30/0.8</f>
        <v>10.112499999999999</v>
      </c>
      <c r="R30" s="2" t="s">
        <v>82</v>
      </c>
      <c r="S30" s="20" t="s">
        <v>137</v>
      </c>
      <c r="T30" s="17">
        <v>3.65</v>
      </c>
      <c r="U30" s="17">
        <f>T30</f>
        <v>3.65</v>
      </c>
      <c r="V30" s="17">
        <f t="shared" si="1"/>
        <v>13.762499999999999</v>
      </c>
      <c r="Y30" s="16"/>
      <c r="Z30" s="24"/>
    </row>
    <row r="31" spans="1:26" x14ac:dyDescent="0.2">
      <c r="A31" s="1" t="s">
        <v>65</v>
      </c>
      <c r="B31" t="s">
        <v>43</v>
      </c>
      <c r="C31" s="1">
        <v>2</v>
      </c>
      <c r="D31" t="s">
        <v>45</v>
      </c>
      <c r="E31" s="4" t="s">
        <v>70</v>
      </c>
      <c r="F31" s="1" t="str">
        <f t="shared" si="0"/>
        <v>V2</v>
      </c>
      <c r="G31" s="14">
        <v>1</v>
      </c>
      <c r="H31" s="1">
        <v>8.3000000000000004E-2</v>
      </c>
      <c r="I31" s="1">
        <f t="shared" si="6"/>
        <v>0.83399999999999996</v>
      </c>
      <c r="J31" s="2" t="s">
        <v>3</v>
      </c>
      <c r="K31" s="2" t="s">
        <v>4</v>
      </c>
      <c r="L31" s="2" t="s">
        <v>85</v>
      </c>
      <c r="M31" s="2" t="s">
        <v>73</v>
      </c>
      <c r="N31" s="2" t="s">
        <v>21</v>
      </c>
      <c r="O31" s="6" t="s">
        <v>139</v>
      </c>
      <c r="P31" s="7">
        <v>8.09</v>
      </c>
      <c r="Q31" s="18">
        <f>P31/0.8</f>
        <v>10.112499999999999</v>
      </c>
      <c r="R31" s="2" t="s">
        <v>82</v>
      </c>
      <c r="S31" s="20" t="s">
        <v>138</v>
      </c>
      <c r="T31" s="17">
        <v>2.42</v>
      </c>
      <c r="U31" s="17">
        <f>T31</f>
        <v>2.42</v>
      </c>
      <c r="V31" s="17">
        <f t="shared" si="1"/>
        <v>12.532499999999999</v>
      </c>
      <c r="Y31" s="16"/>
    </row>
    <row r="32" spans="1:26" x14ac:dyDescent="0.2">
      <c r="A32" s="1" t="s">
        <v>65</v>
      </c>
      <c r="B32" t="s">
        <v>43</v>
      </c>
      <c r="C32" s="1">
        <v>3</v>
      </c>
      <c r="D32" t="s">
        <v>40</v>
      </c>
      <c r="E32" s="4" t="s">
        <v>7</v>
      </c>
      <c r="F32" s="1" t="str">
        <f t="shared" si="0"/>
        <v>V3</v>
      </c>
      <c r="G32" s="14">
        <v>1</v>
      </c>
      <c r="H32" s="1">
        <v>8.3000000000000004E-2</v>
      </c>
      <c r="I32" s="1">
        <f t="shared" si="6"/>
        <v>0.83399999999999996</v>
      </c>
      <c r="J32" s="2" t="s">
        <v>3</v>
      </c>
      <c r="K32" s="1" t="s">
        <v>28</v>
      </c>
      <c r="L32" s="2" t="s">
        <v>85</v>
      </c>
      <c r="M32" s="2" t="s">
        <v>74</v>
      </c>
      <c r="N32" s="1" t="s">
        <v>21</v>
      </c>
      <c r="O32" s="8" t="s">
        <v>141</v>
      </c>
      <c r="P32" s="10">
        <v>5.8</v>
      </c>
      <c r="Q32" s="18">
        <f>P32</f>
        <v>5.8</v>
      </c>
      <c r="R32" s="2" t="s">
        <v>82</v>
      </c>
      <c r="S32" s="20" t="s">
        <v>137</v>
      </c>
      <c r="T32" s="17">
        <v>3.65</v>
      </c>
      <c r="U32" s="17">
        <f>T32</f>
        <v>3.65</v>
      </c>
      <c r="V32" s="17">
        <f t="shared" si="1"/>
        <v>9.4499999999999993</v>
      </c>
      <c r="Y32" s="16"/>
      <c r="Z32" s="24"/>
    </row>
    <row r="33" spans="1:26" x14ac:dyDescent="0.2">
      <c r="A33" s="1" t="s">
        <v>65</v>
      </c>
      <c r="B33" t="s">
        <v>43</v>
      </c>
      <c r="C33" s="1">
        <v>4</v>
      </c>
      <c r="D33" t="s">
        <v>90</v>
      </c>
      <c r="E33" s="4" t="s">
        <v>81</v>
      </c>
      <c r="F33" s="1" t="str">
        <f t="shared" si="0"/>
        <v>V4</v>
      </c>
      <c r="G33" s="2"/>
      <c r="H33" s="1" t="s">
        <v>102</v>
      </c>
      <c r="J33" s="1" t="s">
        <v>14</v>
      </c>
      <c r="N33" s="2" t="s">
        <v>100</v>
      </c>
      <c r="O33" s="6" t="s">
        <v>101</v>
      </c>
      <c r="P33" s="10">
        <v>9.8699999999999992</v>
      </c>
      <c r="Q33" s="18">
        <f>P33</f>
        <v>9.8699999999999992</v>
      </c>
      <c r="U33" s="17">
        <f>T33/0.8</f>
        <v>0</v>
      </c>
      <c r="V33" s="17">
        <f t="shared" si="1"/>
        <v>9.8699999999999992</v>
      </c>
    </row>
    <row r="34" spans="1:26" x14ac:dyDescent="0.2">
      <c r="A34" s="1" t="s">
        <v>64</v>
      </c>
      <c r="B34" t="s">
        <v>42</v>
      </c>
      <c r="C34" s="1">
        <v>1</v>
      </c>
      <c r="D34" t="s">
        <v>40</v>
      </c>
      <c r="E34" s="4" t="s">
        <v>70</v>
      </c>
      <c r="F34" s="1" t="str">
        <f t="shared" si="0"/>
        <v>W1</v>
      </c>
      <c r="G34" s="14">
        <v>1</v>
      </c>
      <c r="H34" s="1">
        <v>8.3000000000000004E-2</v>
      </c>
      <c r="I34" s="1">
        <f t="shared" ref="I34:I39" si="7">G34-(2*H34)</f>
        <v>0.83399999999999996</v>
      </c>
      <c r="J34" s="2" t="s">
        <v>3</v>
      </c>
      <c r="K34" s="2" t="s">
        <v>3</v>
      </c>
      <c r="L34" s="2" t="s">
        <v>85</v>
      </c>
      <c r="M34" s="2" t="s">
        <v>74</v>
      </c>
      <c r="N34" s="2" t="s">
        <v>21</v>
      </c>
      <c r="O34" s="8" t="s">
        <v>122</v>
      </c>
      <c r="P34" s="7">
        <v>8.3699999999999992</v>
      </c>
      <c r="Q34" s="18">
        <f t="shared" ref="Q34:Q43" si="8">P34/0.8</f>
        <v>10.462499999999999</v>
      </c>
      <c r="R34" s="2" t="s">
        <v>82</v>
      </c>
      <c r="S34" s="20" t="s">
        <v>137</v>
      </c>
      <c r="T34" s="17">
        <v>3.65</v>
      </c>
      <c r="U34" s="17">
        <f t="shared" ref="U34:U39" si="9">T34</f>
        <v>3.65</v>
      </c>
      <c r="V34" s="17">
        <f t="shared" si="1"/>
        <v>14.112499999999999</v>
      </c>
      <c r="Y34" s="16"/>
      <c r="Z34" s="24"/>
    </row>
    <row r="35" spans="1:26" x14ac:dyDescent="0.2">
      <c r="A35" s="1" t="s">
        <v>64</v>
      </c>
      <c r="B35" t="s">
        <v>42</v>
      </c>
      <c r="C35" s="1">
        <v>2</v>
      </c>
      <c r="D35" t="s">
        <v>36</v>
      </c>
      <c r="E35" s="4" t="s">
        <v>70</v>
      </c>
      <c r="F35" s="1" t="str">
        <f t="shared" si="0"/>
        <v>W2</v>
      </c>
      <c r="G35" s="14">
        <v>1</v>
      </c>
      <c r="H35" s="1">
        <v>8.3000000000000004E-2</v>
      </c>
      <c r="I35" s="1">
        <f t="shared" si="7"/>
        <v>0.83399999999999996</v>
      </c>
      <c r="J35" s="2" t="s">
        <v>3</v>
      </c>
      <c r="K35" s="2" t="s">
        <v>4</v>
      </c>
      <c r="L35" s="2" t="s">
        <v>85</v>
      </c>
      <c r="M35" s="2" t="s">
        <v>73</v>
      </c>
      <c r="N35" s="2" t="s">
        <v>21</v>
      </c>
      <c r="O35" s="6" t="s">
        <v>139</v>
      </c>
      <c r="P35" s="7">
        <v>8.09</v>
      </c>
      <c r="Q35" s="18">
        <f t="shared" si="8"/>
        <v>10.112499999999999</v>
      </c>
      <c r="R35" s="2" t="s">
        <v>82</v>
      </c>
      <c r="S35" s="20" t="s">
        <v>138</v>
      </c>
      <c r="T35" s="17">
        <v>2.42</v>
      </c>
      <c r="U35" s="17">
        <f t="shared" si="9"/>
        <v>2.42</v>
      </c>
      <c r="V35" s="17">
        <f t="shared" si="1"/>
        <v>12.532499999999999</v>
      </c>
      <c r="Y35" s="16"/>
    </row>
    <row r="36" spans="1:26" x14ac:dyDescent="0.2">
      <c r="A36" s="1" t="s">
        <v>63</v>
      </c>
      <c r="B36" t="s">
        <v>41</v>
      </c>
      <c r="C36" s="1">
        <v>1</v>
      </c>
      <c r="D36" t="s">
        <v>40</v>
      </c>
      <c r="E36" s="4" t="s">
        <v>70</v>
      </c>
      <c r="F36" s="1" t="str">
        <f t="shared" si="0"/>
        <v>X1</v>
      </c>
      <c r="G36" s="14">
        <v>1</v>
      </c>
      <c r="H36" s="1">
        <v>8.3000000000000004E-2</v>
      </c>
      <c r="I36" s="1">
        <f t="shared" si="7"/>
        <v>0.83399999999999996</v>
      </c>
      <c r="J36" s="2" t="s">
        <v>3</v>
      </c>
      <c r="K36" s="2" t="s">
        <v>3</v>
      </c>
      <c r="L36" s="2" t="s">
        <v>85</v>
      </c>
      <c r="M36" s="2" t="s">
        <v>74</v>
      </c>
      <c r="N36" s="2" t="s">
        <v>21</v>
      </c>
      <c r="O36" s="8" t="s">
        <v>122</v>
      </c>
      <c r="P36" s="7">
        <v>8.3699999999999992</v>
      </c>
      <c r="Q36" s="18">
        <f t="shared" si="8"/>
        <v>10.462499999999999</v>
      </c>
      <c r="R36" s="2" t="s">
        <v>82</v>
      </c>
      <c r="S36" s="20" t="s">
        <v>137</v>
      </c>
      <c r="T36" s="17">
        <v>3.65</v>
      </c>
      <c r="U36" s="17">
        <f t="shared" si="9"/>
        <v>3.65</v>
      </c>
      <c r="V36" s="17">
        <f t="shared" si="1"/>
        <v>14.112499999999999</v>
      </c>
      <c r="Y36" s="16"/>
      <c r="Z36" s="24"/>
    </row>
    <row r="37" spans="1:26" x14ac:dyDescent="0.2">
      <c r="A37" s="1" t="s">
        <v>63</v>
      </c>
      <c r="B37" t="s">
        <v>41</v>
      </c>
      <c r="C37" s="1">
        <v>2</v>
      </c>
      <c r="D37" t="s">
        <v>36</v>
      </c>
      <c r="E37" s="4" t="s">
        <v>70</v>
      </c>
      <c r="F37" s="1" t="str">
        <f t="shared" si="0"/>
        <v>X2</v>
      </c>
      <c r="G37" s="14">
        <v>1</v>
      </c>
      <c r="H37" s="1">
        <v>8.3000000000000004E-2</v>
      </c>
      <c r="I37" s="1">
        <f t="shared" si="7"/>
        <v>0.83399999999999996</v>
      </c>
      <c r="J37" s="2" t="s">
        <v>3</v>
      </c>
      <c r="K37" s="2" t="s">
        <v>4</v>
      </c>
      <c r="L37" s="2" t="s">
        <v>85</v>
      </c>
      <c r="M37" s="2" t="s">
        <v>73</v>
      </c>
      <c r="N37" s="2" t="s">
        <v>21</v>
      </c>
      <c r="O37" s="6" t="s">
        <v>139</v>
      </c>
      <c r="P37" s="7">
        <v>8.09</v>
      </c>
      <c r="Q37" s="18">
        <f t="shared" si="8"/>
        <v>10.112499999999999</v>
      </c>
      <c r="R37" s="2" t="s">
        <v>82</v>
      </c>
      <c r="S37" s="20" t="s">
        <v>138</v>
      </c>
      <c r="T37" s="17">
        <v>2.42</v>
      </c>
      <c r="U37" s="17">
        <f t="shared" si="9"/>
        <v>2.42</v>
      </c>
      <c r="V37" s="17">
        <f t="shared" si="1"/>
        <v>12.532499999999999</v>
      </c>
      <c r="Y37" s="16"/>
    </row>
    <row r="38" spans="1:26" x14ac:dyDescent="0.2">
      <c r="A38" s="1" t="s">
        <v>8</v>
      </c>
      <c r="B38" t="s">
        <v>46</v>
      </c>
      <c r="C38" s="1">
        <v>1</v>
      </c>
      <c r="D38" t="s">
        <v>38</v>
      </c>
      <c r="E38" s="4" t="s">
        <v>70</v>
      </c>
      <c r="F38" s="1" t="str">
        <f t="shared" si="0"/>
        <v>Y1</v>
      </c>
      <c r="G38" s="14">
        <v>1.25</v>
      </c>
      <c r="H38" s="1">
        <v>9.5000000000000001E-2</v>
      </c>
      <c r="I38" s="1">
        <f t="shared" si="7"/>
        <v>1.06</v>
      </c>
      <c r="J38" s="2" t="s">
        <v>3</v>
      </c>
      <c r="K38" s="2" t="s">
        <v>3</v>
      </c>
      <c r="L38" s="2" t="s">
        <v>85</v>
      </c>
      <c r="M38" s="2" t="s">
        <v>74</v>
      </c>
      <c r="N38" s="2" t="s">
        <v>21</v>
      </c>
      <c r="O38" s="6" t="s">
        <v>16</v>
      </c>
      <c r="P38" s="7">
        <v>8.17</v>
      </c>
      <c r="Q38" s="18">
        <f t="shared" si="8"/>
        <v>10.212499999999999</v>
      </c>
      <c r="R38" s="2" t="s">
        <v>82</v>
      </c>
      <c r="S38" s="8" t="s">
        <v>106</v>
      </c>
      <c r="T38" s="17">
        <v>5</v>
      </c>
      <c r="U38" s="17">
        <f t="shared" si="9"/>
        <v>5</v>
      </c>
      <c r="V38" s="17">
        <f t="shared" si="1"/>
        <v>15.212499999999999</v>
      </c>
    </row>
    <row r="39" spans="1:26" x14ac:dyDescent="0.2">
      <c r="A39" s="1" t="s">
        <v>8</v>
      </c>
      <c r="B39" t="s">
        <v>46</v>
      </c>
      <c r="C39" s="1">
        <v>2</v>
      </c>
      <c r="D39" t="s">
        <v>34</v>
      </c>
      <c r="E39" s="4" t="s">
        <v>70</v>
      </c>
      <c r="F39" s="1" t="str">
        <f t="shared" si="0"/>
        <v>Y2</v>
      </c>
      <c r="G39" s="14">
        <v>1.25</v>
      </c>
      <c r="H39" s="1">
        <v>9.5000000000000001E-2</v>
      </c>
      <c r="I39" s="1">
        <f t="shared" si="7"/>
        <v>1.06</v>
      </c>
      <c r="J39" s="2" t="s">
        <v>3</v>
      </c>
      <c r="K39" s="2" t="s">
        <v>3</v>
      </c>
      <c r="L39" s="2" t="s">
        <v>85</v>
      </c>
      <c r="M39" s="2" t="s">
        <v>74</v>
      </c>
      <c r="N39" s="2" t="s">
        <v>21</v>
      </c>
      <c r="O39" s="6" t="s">
        <v>16</v>
      </c>
      <c r="P39" s="7">
        <v>8.17</v>
      </c>
      <c r="Q39" s="18">
        <f t="shared" si="8"/>
        <v>10.212499999999999</v>
      </c>
      <c r="R39" s="2" t="s">
        <v>82</v>
      </c>
      <c r="S39" s="8" t="s">
        <v>106</v>
      </c>
      <c r="T39" s="17">
        <v>5</v>
      </c>
      <c r="U39" s="17">
        <f t="shared" si="9"/>
        <v>5</v>
      </c>
      <c r="V39" s="17">
        <f t="shared" si="1"/>
        <v>15.212499999999999</v>
      </c>
    </row>
    <row r="40" spans="1:26" x14ac:dyDescent="0.2">
      <c r="A40" s="1" t="s">
        <v>8</v>
      </c>
      <c r="B40" t="s">
        <v>46</v>
      </c>
      <c r="C40" s="1">
        <v>3</v>
      </c>
      <c r="D40" t="s">
        <v>40</v>
      </c>
      <c r="E40" s="4" t="s">
        <v>81</v>
      </c>
      <c r="F40" s="1" t="str">
        <f t="shared" si="0"/>
        <v>Y3</v>
      </c>
      <c r="G40" s="1"/>
      <c r="H40" s="1" t="s">
        <v>3</v>
      </c>
      <c r="J40" s="1" t="s">
        <v>15</v>
      </c>
      <c r="N40" s="2" t="s">
        <v>21</v>
      </c>
      <c r="O40" s="8" t="s">
        <v>9</v>
      </c>
      <c r="P40" s="7">
        <v>4.74</v>
      </c>
      <c r="Q40" s="18">
        <f t="shared" si="8"/>
        <v>5.9249999999999998</v>
      </c>
      <c r="R40" s="2" t="s">
        <v>21</v>
      </c>
      <c r="S40" s="8" t="s">
        <v>13</v>
      </c>
      <c r="T40" s="7">
        <v>5.35</v>
      </c>
      <c r="U40" s="17">
        <f>T40/0.8</f>
        <v>6.6874999999999991</v>
      </c>
      <c r="V40" s="17">
        <f t="shared" si="1"/>
        <v>12.612499999999999</v>
      </c>
    </row>
    <row r="41" spans="1:26" x14ac:dyDescent="0.2">
      <c r="A41" s="1" t="s">
        <v>62</v>
      </c>
      <c r="B41" t="s">
        <v>39</v>
      </c>
      <c r="C41" s="1">
        <v>1</v>
      </c>
      <c r="D41" t="s">
        <v>38</v>
      </c>
      <c r="E41" s="4" t="s">
        <v>70</v>
      </c>
      <c r="F41" s="1" t="str">
        <f t="shared" si="0"/>
        <v>Z1</v>
      </c>
      <c r="G41" s="14">
        <v>1.25</v>
      </c>
      <c r="H41" s="1">
        <v>9.5000000000000001E-2</v>
      </c>
      <c r="I41" s="1">
        <f t="shared" ref="I41:I42" si="10">G41-(2*H41)</f>
        <v>1.06</v>
      </c>
      <c r="J41" s="2" t="s">
        <v>3</v>
      </c>
      <c r="K41" s="2" t="s">
        <v>3</v>
      </c>
      <c r="L41" s="2" t="s">
        <v>85</v>
      </c>
      <c r="M41" s="2" t="s">
        <v>74</v>
      </c>
      <c r="N41" s="2" t="s">
        <v>21</v>
      </c>
      <c r="O41" s="6" t="s">
        <v>16</v>
      </c>
      <c r="P41" s="7">
        <v>8.17</v>
      </c>
      <c r="Q41" s="18">
        <f t="shared" si="8"/>
        <v>10.212499999999999</v>
      </c>
      <c r="R41" s="2" t="s">
        <v>82</v>
      </c>
      <c r="S41" s="8" t="s">
        <v>106</v>
      </c>
      <c r="T41" s="17">
        <v>5</v>
      </c>
      <c r="U41" s="17">
        <f>T41</f>
        <v>5</v>
      </c>
      <c r="V41" s="17">
        <f t="shared" si="1"/>
        <v>15.212499999999999</v>
      </c>
    </row>
    <row r="42" spans="1:26" x14ac:dyDescent="0.2">
      <c r="A42" s="1" t="s">
        <v>62</v>
      </c>
      <c r="B42" t="s">
        <v>39</v>
      </c>
      <c r="C42" s="1">
        <v>2</v>
      </c>
      <c r="D42" t="s">
        <v>34</v>
      </c>
      <c r="E42" s="4" t="s">
        <v>70</v>
      </c>
      <c r="F42" s="1" t="str">
        <f t="shared" si="0"/>
        <v>Z2</v>
      </c>
      <c r="G42" s="14">
        <v>1.25</v>
      </c>
      <c r="H42" s="1">
        <v>9.5000000000000001E-2</v>
      </c>
      <c r="I42" s="1">
        <f t="shared" si="10"/>
        <v>1.06</v>
      </c>
      <c r="J42" s="2" t="s">
        <v>3</v>
      </c>
      <c r="K42" s="2" t="s">
        <v>3</v>
      </c>
      <c r="L42" s="2" t="s">
        <v>85</v>
      </c>
      <c r="M42" s="2" t="s">
        <v>74</v>
      </c>
      <c r="N42" s="2" t="s">
        <v>21</v>
      </c>
      <c r="O42" s="6" t="s">
        <v>16</v>
      </c>
      <c r="P42" s="7">
        <v>8.17</v>
      </c>
      <c r="Q42" s="18">
        <f t="shared" si="8"/>
        <v>10.212499999999999</v>
      </c>
      <c r="R42" s="2" t="s">
        <v>82</v>
      </c>
      <c r="S42" s="8" t="s">
        <v>106</v>
      </c>
      <c r="T42" s="17">
        <v>5</v>
      </c>
      <c r="U42" s="17">
        <f>T42</f>
        <v>5</v>
      </c>
      <c r="V42" s="17">
        <f t="shared" si="1"/>
        <v>15.212499999999999</v>
      </c>
    </row>
    <row r="43" spans="1:26" x14ac:dyDescent="0.2">
      <c r="A43" s="1" t="s">
        <v>62</v>
      </c>
      <c r="B43" t="s">
        <v>39</v>
      </c>
      <c r="C43" s="1">
        <v>3</v>
      </c>
      <c r="D43" t="s">
        <v>40</v>
      </c>
      <c r="E43" s="4" t="s">
        <v>81</v>
      </c>
      <c r="F43" s="1" t="str">
        <f t="shared" si="0"/>
        <v>Z3</v>
      </c>
      <c r="G43" s="1"/>
      <c r="H43" s="1" t="s">
        <v>3</v>
      </c>
      <c r="J43" s="1" t="s">
        <v>15</v>
      </c>
      <c r="N43" s="2" t="s">
        <v>21</v>
      </c>
      <c r="O43" s="8" t="s">
        <v>9</v>
      </c>
      <c r="P43" s="7">
        <v>4.74</v>
      </c>
      <c r="Q43" s="18">
        <f t="shared" si="8"/>
        <v>5.9249999999999998</v>
      </c>
      <c r="R43" s="2" t="s">
        <v>21</v>
      </c>
      <c r="S43" s="8" t="s">
        <v>13</v>
      </c>
      <c r="T43" s="7">
        <v>5.35</v>
      </c>
      <c r="U43" s="17">
        <f>T43/0.8</f>
        <v>6.6874999999999991</v>
      </c>
      <c r="V43" s="17">
        <f t="shared" si="1"/>
        <v>12.612499999999999</v>
      </c>
    </row>
    <row r="44" spans="1:26" x14ac:dyDescent="0.2">
      <c r="V44" s="21"/>
    </row>
  </sheetData>
  <hyperlinks>
    <hyperlink ref="O41" r:id="rId1"/>
    <hyperlink ref="O38" r:id="rId2"/>
    <hyperlink ref="O42" r:id="rId3"/>
    <hyperlink ref="O39" r:id="rId4"/>
    <hyperlink ref="O2" r:id="rId5" display="Moog ES-2074R"/>
    <hyperlink ref="O34" r:id="rId6" display="PCMR8-10T"/>
    <hyperlink ref="O6" r:id="rId7" display="Moog ES-2074R"/>
    <hyperlink ref="S2" r:id="rId8"/>
    <hyperlink ref="S6" r:id="rId9"/>
    <hyperlink ref="O24" r:id="rId10" display="Moog ES-3191"/>
    <hyperlink ref="O25" r:id="rId11" display="Moog ES-3191"/>
    <hyperlink ref="O10" r:id="rId12" display="Moog K9908"/>
    <hyperlink ref="O13" r:id="rId13" display="Moog K9908"/>
    <hyperlink ref="O43" r:id="rId14"/>
    <hyperlink ref="O40" r:id="rId15"/>
    <hyperlink ref="O20" r:id="rId16"/>
    <hyperlink ref="O41:O43" r:id="rId17" display="COM-8T"/>
    <hyperlink ref="S43" r:id="rId18"/>
    <hyperlink ref="S40" r:id="rId19"/>
    <hyperlink ref="S20" r:id="rId20"/>
    <hyperlink ref="O4" r:id="rId21"/>
    <hyperlink ref="O29" r:id="rId22"/>
    <hyperlink ref="O33" r:id="rId23"/>
    <hyperlink ref="S38" r:id="rId24"/>
    <hyperlink ref="S39" r:id="rId25"/>
    <hyperlink ref="S41" r:id="rId26"/>
    <hyperlink ref="S42" r:id="rId27"/>
    <hyperlink ref="O36" r:id="rId28" display="PCMR8-10T"/>
    <hyperlink ref="O3" r:id="rId29"/>
    <hyperlink ref="S4" r:id="rId30" display="https://www.midwestcontrol.com/part.php?id=2285"/>
    <hyperlink ref="S8" r:id="rId31" display="https://www.midwestcontrol.com/part.php?id=2285"/>
    <hyperlink ref="S16" r:id="rId32" display="https://www.midwestcontrol.com/part.php?id=2285"/>
    <hyperlink ref="S18" r:id="rId33" display="https://www.midwestcontrol.com/part.php?id=2285"/>
    <hyperlink ref="S26" r:id="rId34" display="https://www.midwestcontrol.com/part.php?id=2285"/>
    <hyperlink ref="S28" r:id="rId35" display="https://www.midwestcontrol.com/part.php?id=2285"/>
    <hyperlink ref="S30" r:id="rId36" display="https://www.midwestcontrol.com/part.php?id=2285"/>
    <hyperlink ref="S32" r:id="rId37" display="https://www.midwestcontrol.com/part.php?id=2285"/>
    <hyperlink ref="S34" r:id="rId38" display="https://www.midwestcontrol.com/part.php?id=2285"/>
    <hyperlink ref="S36" r:id="rId39" display="https://www.midwestcontrol.com/part.php?id=2285"/>
    <hyperlink ref="S3" r:id="rId40" display="https://www.midwestcontrol.com/part.php?id=2286"/>
    <hyperlink ref="S5" r:id="rId41" display="https://www.midwestcontrol.com/part.php?id=2286"/>
    <hyperlink ref="S7" r:id="rId42" display="https://www.midwestcontrol.com/part.php?id=2286"/>
    <hyperlink ref="S9" r:id="rId43" display="https://www.midwestcontrol.com/part.php?id=2286"/>
    <hyperlink ref="S11" r:id="rId44" display="https://www.midwestcontrol.com/part.php?id=2286"/>
    <hyperlink ref="S12" r:id="rId45" display="https://www.midwestcontrol.com/part.php?id=2286"/>
    <hyperlink ref="S14" r:id="rId46" display="https://www.midwestcontrol.com/part.php?id=2286"/>
    <hyperlink ref="S15" r:id="rId47" display="https://www.midwestcontrol.com/part.php?id=2286"/>
    <hyperlink ref="S17" r:id="rId48" display="https://www.midwestcontrol.com/part.php?id=2286"/>
    <hyperlink ref="S19" r:id="rId49" display="https://www.midwestcontrol.com/part.php?id=2286"/>
    <hyperlink ref="S27" r:id="rId50" display="https://www.midwestcontrol.com/part.php?id=2286"/>
    <hyperlink ref="S31" r:id="rId51" display="https://www.midwestcontrol.com/part.php?id=2286"/>
    <hyperlink ref="S35" r:id="rId52" display="https://www.midwestcontrol.com/part.php?id=2286"/>
    <hyperlink ref="S37" r:id="rId53" display="https://www.midwestcontrol.com/part.php?id=2286"/>
    <hyperlink ref="O5" r:id="rId54"/>
    <hyperlink ref="O7" r:id="rId55"/>
    <hyperlink ref="O9" r:id="rId56"/>
    <hyperlink ref="O11" r:id="rId57"/>
    <hyperlink ref="O12" r:id="rId58"/>
    <hyperlink ref="O14" r:id="rId59"/>
    <hyperlink ref="O15" r:id="rId60"/>
    <hyperlink ref="O17" r:id="rId61"/>
    <hyperlink ref="O19" r:id="rId62"/>
    <hyperlink ref="O27" r:id="rId63"/>
    <hyperlink ref="O31" r:id="rId64"/>
    <hyperlink ref="O35" r:id="rId65"/>
    <hyperlink ref="O37" r:id="rId66"/>
    <hyperlink ref="O16" r:id="rId67"/>
    <hyperlink ref="O18" r:id="rId68"/>
    <hyperlink ref="O26" r:id="rId69"/>
    <hyperlink ref="O30" r:id="rId70"/>
    <hyperlink ref="O8" r:id="rId71"/>
    <hyperlink ref="O28" r:id="rId72"/>
    <hyperlink ref="O32" r:id="rId73"/>
  </hyperlinks>
  <pageMargins left="0.7" right="0.7" top="0.75" bottom="0.75" header="0.3" footer="0.3"/>
  <pageSetup orientation="portrait" r:id="rId7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activeCell="A20" sqref="A20"/>
    </sheetView>
  </sheetViews>
  <sheetFormatPr defaultRowHeight="12.75" x14ac:dyDescent="0.2"/>
  <cols>
    <col min="1" max="1" width="6.28515625" style="1" bestFit="1" customWidth="1"/>
    <col min="2" max="2" width="27.5703125" bestFit="1" customWidth="1"/>
    <col min="3" max="3" width="4.7109375" style="1" bestFit="1" customWidth="1"/>
    <col min="4" max="4" width="18.140625" bestFit="1" customWidth="1"/>
    <col min="5" max="5" width="15" style="4" bestFit="1" customWidth="1"/>
    <col min="6" max="6" width="3.85546875" style="1" bestFit="1" customWidth="1"/>
    <col min="7" max="7" width="8.28515625" style="14" bestFit="1" customWidth="1"/>
    <col min="8" max="8" width="9.7109375" style="1" bestFit="1" customWidth="1"/>
    <col min="9" max="9" width="9.7109375" style="1" customWidth="1"/>
    <col min="10" max="10" width="7.28515625" style="1" bestFit="1" customWidth="1"/>
    <col min="11" max="11" width="4.5703125" style="1" bestFit="1" customWidth="1"/>
    <col min="12" max="12" width="9.85546875" style="1" bestFit="1" customWidth="1"/>
    <col min="13" max="13" width="6.42578125" style="1" bestFit="1" customWidth="1"/>
    <col min="14" max="14" width="11.7109375" style="1" bestFit="1" customWidth="1"/>
    <col min="15" max="15" width="11.42578125" style="1" bestFit="1" customWidth="1"/>
    <col min="16" max="16" width="9.28515625" style="1" bestFit="1" customWidth="1"/>
    <col min="17" max="17" width="8.5703125" style="1" bestFit="1" customWidth="1"/>
    <col min="18" max="18" width="14.42578125" style="1" bestFit="1" customWidth="1"/>
    <col min="19" max="19" width="21.5703125" style="1" bestFit="1" customWidth="1"/>
    <col min="20" max="20" width="8.85546875" bestFit="1" customWidth="1"/>
    <col min="21" max="21" width="8.5703125" bestFit="1" customWidth="1"/>
  </cols>
  <sheetData>
    <row r="1" spans="1:28" ht="76.5" x14ac:dyDescent="0.2">
      <c r="A1" s="1" t="s">
        <v>53</v>
      </c>
      <c r="B1" t="s">
        <v>52</v>
      </c>
      <c r="C1" s="1" t="s">
        <v>32</v>
      </c>
      <c r="D1" t="s">
        <v>47</v>
      </c>
      <c r="E1" s="4" t="s">
        <v>71</v>
      </c>
      <c r="F1" s="1" t="s">
        <v>69</v>
      </c>
      <c r="G1" s="14" t="s">
        <v>67</v>
      </c>
      <c r="H1" s="1" t="s">
        <v>68</v>
      </c>
      <c r="I1" s="1" t="s">
        <v>103</v>
      </c>
      <c r="J1" s="1" t="s">
        <v>0</v>
      </c>
      <c r="K1" s="1" t="s">
        <v>29</v>
      </c>
      <c r="L1" s="1" t="s">
        <v>1</v>
      </c>
      <c r="M1" s="1" t="s">
        <v>72</v>
      </c>
      <c r="N1" s="1" t="s">
        <v>77</v>
      </c>
      <c r="O1" s="1" t="s">
        <v>78</v>
      </c>
      <c r="P1" s="15" t="s">
        <v>79</v>
      </c>
      <c r="Q1" s="15" t="s">
        <v>87</v>
      </c>
      <c r="R1" s="15" t="s">
        <v>95</v>
      </c>
      <c r="S1" s="15" t="s">
        <v>96</v>
      </c>
      <c r="T1" s="15" t="s">
        <v>97</v>
      </c>
      <c r="U1" s="15" t="s">
        <v>98</v>
      </c>
      <c r="V1" s="15" t="s">
        <v>80</v>
      </c>
      <c r="W1" s="15"/>
      <c r="X1" s="15"/>
      <c r="Y1" s="15"/>
      <c r="AA1" s="15"/>
    </row>
    <row r="2" spans="1:28" x14ac:dyDescent="0.2">
      <c r="A2" s="1" t="s">
        <v>54</v>
      </c>
      <c r="B2" t="s">
        <v>31</v>
      </c>
      <c r="C2" s="1">
        <v>1</v>
      </c>
      <c r="D2" t="s">
        <v>99</v>
      </c>
      <c r="E2" s="4" t="s">
        <v>75</v>
      </c>
      <c r="F2" s="1" t="str">
        <f t="shared" ref="F2:F43" si="0">CONCATENATE(A2,C2)</f>
        <v>A1</v>
      </c>
      <c r="G2" s="14">
        <v>1</v>
      </c>
      <c r="H2" s="1">
        <v>8.3000000000000004E-2</v>
      </c>
      <c r="I2" s="1">
        <f>G2-(2*H2)</f>
        <v>0.83399999999999996</v>
      </c>
      <c r="L2" s="1" t="s">
        <v>76</v>
      </c>
      <c r="M2" s="1" t="s">
        <v>74</v>
      </c>
      <c r="N2" s="1" t="s">
        <v>24</v>
      </c>
      <c r="O2" s="8" t="s">
        <v>27</v>
      </c>
      <c r="P2" s="11">
        <v>18.78</v>
      </c>
      <c r="Q2" s="18">
        <f>P2</f>
        <v>18.78</v>
      </c>
      <c r="R2" s="2" t="s">
        <v>20</v>
      </c>
      <c r="S2" s="8" t="s">
        <v>86</v>
      </c>
      <c r="T2" s="19">
        <v>18.78</v>
      </c>
      <c r="U2" s="17">
        <f>T2/0.9</f>
        <v>20.866666666666667</v>
      </c>
      <c r="V2" s="17">
        <f t="shared" ref="V2:V43" si="1">U2+Q2</f>
        <v>39.646666666666668</v>
      </c>
    </row>
    <row r="3" spans="1:28" x14ac:dyDescent="0.2">
      <c r="A3" s="1" t="s">
        <v>54</v>
      </c>
      <c r="B3" t="s">
        <v>31</v>
      </c>
      <c r="C3" s="1">
        <v>2</v>
      </c>
      <c r="D3" t="s">
        <v>30</v>
      </c>
      <c r="E3" s="4" t="s">
        <v>70</v>
      </c>
      <c r="F3" s="1" t="str">
        <f t="shared" si="0"/>
        <v>A2</v>
      </c>
      <c r="G3" s="14">
        <v>1</v>
      </c>
      <c r="H3" s="1">
        <v>8.3000000000000004E-2</v>
      </c>
      <c r="I3" s="1">
        <f t="shared" ref="I3:I19" si="2">G3-(2*H3)</f>
        <v>0.83399999999999996</v>
      </c>
      <c r="J3" s="2" t="s">
        <v>3</v>
      </c>
      <c r="K3" s="2" t="s">
        <v>4</v>
      </c>
      <c r="L3" s="2" t="s">
        <v>2</v>
      </c>
      <c r="M3" s="2" t="s">
        <v>73</v>
      </c>
      <c r="N3" s="2" t="s">
        <v>21</v>
      </c>
      <c r="O3" s="6" t="s">
        <v>120</v>
      </c>
      <c r="P3" s="7">
        <v>6.78</v>
      </c>
      <c r="Q3" s="18">
        <f>P3/0.8</f>
        <v>8.4749999999999996</v>
      </c>
      <c r="R3" s="2" t="s">
        <v>82</v>
      </c>
      <c r="S3" s="20" t="s">
        <v>84</v>
      </c>
      <c r="T3" s="17">
        <v>2.42</v>
      </c>
      <c r="U3" s="17">
        <f>T3</f>
        <v>2.42</v>
      </c>
      <c r="V3" s="17">
        <f t="shared" si="1"/>
        <v>10.895</v>
      </c>
      <c r="Y3" s="16"/>
    </row>
    <row r="4" spans="1:28" x14ac:dyDescent="0.2">
      <c r="A4" s="1" t="s">
        <v>54</v>
      </c>
      <c r="B4" t="s">
        <v>31</v>
      </c>
      <c r="C4" s="1">
        <v>3</v>
      </c>
      <c r="D4" t="s">
        <v>40</v>
      </c>
      <c r="E4" s="4" t="s">
        <v>7</v>
      </c>
      <c r="F4" s="1" t="str">
        <f t="shared" si="0"/>
        <v>A3</v>
      </c>
      <c r="G4" s="14">
        <v>1</v>
      </c>
      <c r="H4" s="1">
        <v>8.3000000000000004E-2</v>
      </c>
      <c r="I4" s="1">
        <f t="shared" si="2"/>
        <v>0.83399999999999996</v>
      </c>
      <c r="J4" s="2"/>
      <c r="K4" s="1" t="s">
        <v>28</v>
      </c>
      <c r="L4" s="2" t="s">
        <v>2</v>
      </c>
      <c r="M4" s="2" t="s">
        <v>74</v>
      </c>
      <c r="N4" s="1" t="s">
        <v>22</v>
      </c>
      <c r="O4" s="8" t="s">
        <v>23</v>
      </c>
      <c r="P4" s="10">
        <v>5.09</v>
      </c>
      <c r="Q4" s="18">
        <f>P4</f>
        <v>5.09</v>
      </c>
      <c r="R4" s="2" t="s">
        <v>82</v>
      </c>
      <c r="S4" s="20" t="s">
        <v>83</v>
      </c>
      <c r="T4" s="17">
        <v>3.65</v>
      </c>
      <c r="U4" s="17">
        <f>T4</f>
        <v>3.65</v>
      </c>
      <c r="V4" s="17">
        <f t="shared" si="1"/>
        <v>8.74</v>
      </c>
      <c r="Y4" s="16"/>
      <c r="Z4" s="24"/>
    </row>
    <row r="5" spans="1:28" x14ac:dyDescent="0.2">
      <c r="A5" s="1" t="s">
        <v>54</v>
      </c>
      <c r="B5" t="s">
        <v>31</v>
      </c>
      <c r="C5" s="1">
        <v>4</v>
      </c>
      <c r="D5" t="s">
        <v>34</v>
      </c>
      <c r="E5" s="4" t="s">
        <v>70</v>
      </c>
      <c r="F5" s="1" t="str">
        <f t="shared" si="0"/>
        <v>A4</v>
      </c>
      <c r="G5" s="14">
        <v>1</v>
      </c>
      <c r="H5" s="1">
        <v>8.3000000000000004E-2</v>
      </c>
      <c r="I5" s="1">
        <f t="shared" si="2"/>
        <v>0.83399999999999996</v>
      </c>
      <c r="J5" s="2" t="s">
        <v>3</v>
      </c>
      <c r="K5" s="2" t="s">
        <v>4</v>
      </c>
      <c r="L5" s="2" t="s">
        <v>2</v>
      </c>
      <c r="M5" s="2" t="s">
        <v>73</v>
      </c>
      <c r="N5" s="2" t="s">
        <v>21</v>
      </c>
      <c r="O5" s="6" t="s">
        <v>120</v>
      </c>
      <c r="P5" s="7">
        <v>6.78</v>
      </c>
      <c r="Q5" s="18">
        <f>P5/0.8</f>
        <v>8.4749999999999996</v>
      </c>
      <c r="R5" s="2" t="s">
        <v>82</v>
      </c>
      <c r="S5" s="20" t="s">
        <v>84</v>
      </c>
      <c r="T5" s="17">
        <v>2.42</v>
      </c>
      <c r="U5" s="17">
        <f>T5</f>
        <v>2.42</v>
      </c>
      <c r="V5" s="17">
        <f t="shared" si="1"/>
        <v>10.895</v>
      </c>
      <c r="Y5" s="16"/>
    </row>
    <row r="6" spans="1:28" x14ac:dyDescent="0.2">
      <c r="A6" s="3" t="s">
        <v>55</v>
      </c>
      <c r="B6" t="s">
        <v>33</v>
      </c>
      <c r="C6" s="1">
        <v>1</v>
      </c>
      <c r="D6" t="s">
        <v>99</v>
      </c>
      <c r="E6" s="4" t="s">
        <v>75</v>
      </c>
      <c r="F6" s="1" t="str">
        <f t="shared" si="0"/>
        <v>B1</v>
      </c>
      <c r="G6" s="14">
        <v>1</v>
      </c>
      <c r="H6" s="1">
        <v>8.3000000000000004E-2</v>
      </c>
      <c r="I6" s="1">
        <f t="shared" si="2"/>
        <v>0.83399999999999996</v>
      </c>
      <c r="L6" s="1" t="s">
        <v>76</v>
      </c>
      <c r="M6" s="1" t="s">
        <v>74</v>
      </c>
      <c r="N6" s="1" t="s">
        <v>24</v>
      </c>
      <c r="O6" s="8" t="s">
        <v>27</v>
      </c>
      <c r="P6" s="11">
        <v>18.78</v>
      </c>
      <c r="Q6" s="18">
        <f>P6</f>
        <v>18.78</v>
      </c>
      <c r="R6" s="2" t="s">
        <v>20</v>
      </c>
      <c r="S6" s="8" t="s">
        <v>86</v>
      </c>
      <c r="T6" s="19">
        <v>18.78</v>
      </c>
      <c r="U6" s="17">
        <f>T6/0.9</f>
        <v>20.866666666666667</v>
      </c>
      <c r="V6" s="17">
        <f t="shared" si="1"/>
        <v>39.646666666666668</v>
      </c>
      <c r="Y6" s="16"/>
      <c r="Z6" s="24"/>
    </row>
    <row r="7" spans="1:28" x14ac:dyDescent="0.2">
      <c r="A7" s="3" t="s">
        <v>55</v>
      </c>
      <c r="B7" t="s">
        <v>33</v>
      </c>
      <c r="C7" s="1">
        <v>2</v>
      </c>
      <c r="D7" t="s">
        <v>30</v>
      </c>
      <c r="E7" s="4" t="s">
        <v>70</v>
      </c>
      <c r="F7" s="1" t="str">
        <f t="shared" si="0"/>
        <v>B2</v>
      </c>
      <c r="G7" s="14">
        <v>1</v>
      </c>
      <c r="H7" s="1">
        <v>8.3000000000000004E-2</v>
      </c>
      <c r="I7" s="1">
        <f t="shared" si="2"/>
        <v>0.83399999999999996</v>
      </c>
      <c r="J7" s="2" t="s">
        <v>3</v>
      </c>
      <c r="K7" s="2" t="s">
        <v>4</v>
      </c>
      <c r="L7" s="2" t="s">
        <v>2</v>
      </c>
      <c r="M7" s="2" t="s">
        <v>73</v>
      </c>
      <c r="N7" s="2" t="s">
        <v>21</v>
      </c>
      <c r="O7" s="6" t="s">
        <v>120</v>
      </c>
      <c r="P7" s="7">
        <v>6.78</v>
      </c>
      <c r="Q7" s="18">
        <f>P7/0.8</f>
        <v>8.4749999999999996</v>
      </c>
      <c r="R7" s="2" t="s">
        <v>82</v>
      </c>
      <c r="S7" s="20" t="s">
        <v>84</v>
      </c>
      <c r="T7" s="17">
        <v>2.42</v>
      </c>
      <c r="U7" s="17">
        <f>T7</f>
        <v>2.42</v>
      </c>
      <c r="V7" s="17">
        <f t="shared" si="1"/>
        <v>10.895</v>
      </c>
      <c r="Y7" s="16"/>
    </row>
    <row r="8" spans="1:28" x14ac:dyDescent="0.2">
      <c r="A8" s="3" t="s">
        <v>55</v>
      </c>
      <c r="B8" t="s">
        <v>33</v>
      </c>
      <c r="C8" s="1">
        <v>3</v>
      </c>
      <c r="D8" t="s">
        <v>40</v>
      </c>
      <c r="E8" s="4" t="s">
        <v>7</v>
      </c>
      <c r="F8" s="1" t="str">
        <f t="shared" si="0"/>
        <v>B3</v>
      </c>
      <c r="G8" s="14">
        <v>1</v>
      </c>
      <c r="H8" s="1">
        <v>8.3000000000000004E-2</v>
      </c>
      <c r="I8" s="1">
        <f t="shared" si="2"/>
        <v>0.83399999999999996</v>
      </c>
      <c r="J8" s="2"/>
      <c r="K8" s="1" t="s">
        <v>28</v>
      </c>
      <c r="L8" s="2" t="s">
        <v>2</v>
      </c>
      <c r="M8" s="2" t="s">
        <v>74</v>
      </c>
      <c r="N8" s="1" t="s">
        <v>22</v>
      </c>
      <c r="O8" s="8" t="s">
        <v>23</v>
      </c>
      <c r="P8" s="10">
        <v>5.09</v>
      </c>
      <c r="Q8" s="18">
        <f>P8</f>
        <v>5.09</v>
      </c>
      <c r="R8" s="2" t="s">
        <v>82</v>
      </c>
      <c r="S8" s="20" t="s">
        <v>83</v>
      </c>
      <c r="T8" s="17">
        <v>3.65</v>
      </c>
      <c r="U8" s="17">
        <f>T8</f>
        <v>3.65</v>
      </c>
      <c r="V8" s="17">
        <f t="shared" si="1"/>
        <v>8.74</v>
      </c>
      <c r="Y8" s="16"/>
      <c r="Z8" s="24"/>
      <c r="AA8" s="8"/>
      <c r="AB8" s="10"/>
    </row>
    <row r="9" spans="1:28" x14ac:dyDescent="0.2">
      <c r="A9" s="1" t="s">
        <v>55</v>
      </c>
      <c r="B9" t="s">
        <v>33</v>
      </c>
      <c r="C9" s="1">
        <v>4</v>
      </c>
      <c r="D9" t="s">
        <v>34</v>
      </c>
      <c r="E9" s="4" t="s">
        <v>70</v>
      </c>
      <c r="F9" s="1" t="str">
        <f t="shared" si="0"/>
        <v>B4</v>
      </c>
      <c r="G9" s="14">
        <v>1</v>
      </c>
      <c r="H9" s="1">
        <v>8.3000000000000004E-2</v>
      </c>
      <c r="I9" s="1">
        <f t="shared" si="2"/>
        <v>0.83399999999999996</v>
      </c>
      <c r="J9" s="2" t="s">
        <v>3</v>
      </c>
      <c r="K9" s="2" t="s">
        <v>4</v>
      </c>
      <c r="L9" s="2" t="s">
        <v>2</v>
      </c>
      <c r="M9" s="2" t="s">
        <v>73</v>
      </c>
      <c r="N9" s="2" t="s">
        <v>21</v>
      </c>
      <c r="O9" s="6" t="s">
        <v>120</v>
      </c>
      <c r="P9" s="7">
        <v>6.78</v>
      </c>
      <c r="Q9" s="18">
        <f>P9/0.8</f>
        <v>8.4749999999999996</v>
      </c>
      <c r="R9" s="2" t="s">
        <v>82</v>
      </c>
      <c r="S9" s="20" t="s">
        <v>84</v>
      </c>
      <c r="T9" s="17">
        <v>2.42</v>
      </c>
      <c r="U9" s="17">
        <f>T9</f>
        <v>2.42</v>
      </c>
      <c r="V9" s="17">
        <f t="shared" si="1"/>
        <v>10.895</v>
      </c>
      <c r="Y9" s="16"/>
    </row>
    <row r="10" spans="1:28" x14ac:dyDescent="0.2">
      <c r="A10" s="1" t="s">
        <v>56</v>
      </c>
      <c r="B10" t="s">
        <v>35</v>
      </c>
      <c r="C10" s="1">
        <v>1</v>
      </c>
      <c r="D10" t="s">
        <v>40</v>
      </c>
      <c r="E10" s="23" t="s">
        <v>89</v>
      </c>
      <c r="F10" s="1" t="str">
        <f t="shared" si="0"/>
        <v>C1</v>
      </c>
      <c r="G10" s="1"/>
      <c r="N10" s="1" t="s">
        <v>24</v>
      </c>
      <c r="O10" s="8" t="s">
        <v>26</v>
      </c>
      <c r="P10" s="11">
        <v>74.64</v>
      </c>
      <c r="Q10" s="18">
        <f>P10</f>
        <v>74.64</v>
      </c>
      <c r="R10"/>
      <c r="S10"/>
      <c r="V10" s="17">
        <f t="shared" si="1"/>
        <v>74.64</v>
      </c>
      <c r="Y10" s="16"/>
      <c r="Z10" s="24"/>
    </row>
    <row r="11" spans="1:28" x14ac:dyDescent="0.2">
      <c r="A11" s="1" t="s">
        <v>56</v>
      </c>
      <c r="B11" t="s">
        <v>35</v>
      </c>
      <c r="C11" s="1">
        <v>2</v>
      </c>
      <c r="D11" t="s">
        <v>30</v>
      </c>
      <c r="E11" s="4" t="s">
        <v>70</v>
      </c>
      <c r="F11" s="1" t="str">
        <f t="shared" si="0"/>
        <v>C2</v>
      </c>
      <c r="G11" s="14">
        <v>1</v>
      </c>
      <c r="H11" s="1">
        <v>8.3000000000000004E-2</v>
      </c>
      <c r="I11" s="1">
        <f t="shared" si="2"/>
        <v>0.83399999999999996</v>
      </c>
      <c r="J11" s="2" t="s">
        <v>3</v>
      </c>
      <c r="K11" s="2" t="s">
        <v>4</v>
      </c>
      <c r="L11" s="2" t="s">
        <v>2</v>
      </c>
      <c r="M11" s="2" t="s">
        <v>73</v>
      </c>
      <c r="N11" s="2" t="s">
        <v>21</v>
      </c>
      <c r="O11" s="6" t="s">
        <v>120</v>
      </c>
      <c r="P11" s="7">
        <v>6.78</v>
      </c>
      <c r="Q11" s="18">
        <f>P11/0.8</f>
        <v>8.4749999999999996</v>
      </c>
      <c r="R11" s="2" t="s">
        <v>82</v>
      </c>
      <c r="S11" s="20" t="s">
        <v>84</v>
      </c>
      <c r="T11" s="17">
        <v>2.42</v>
      </c>
      <c r="U11" s="17">
        <f>T11</f>
        <v>2.42</v>
      </c>
      <c r="V11" s="17">
        <f t="shared" si="1"/>
        <v>10.895</v>
      </c>
      <c r="Y11" s="16"/>
    </row>
    <row r="12" spans="1:28" x14ac:dyDescent="0.2">
      <c r="A12" s="1" t="s">
        <v>56</v>
      </c>
      <c r="B12" t="s">
        <v>35</v>
      </c>
      <c r="C12" s="1">
        <v>3</v>
      </c>
      <c r="D12" t="s">
        <v>45</v>
      </c>
      <c r="E12" s="4" t="s">
        <v>70</v>
      </c>
      <c r="F12" s="1" t="str">
        <f t="shared" si="0"/>
        <v>C3</v>
      </c>
      <c r="G12" s="14">
        <v>1</v>
      </c>
      <c r="H12" s="1">
        <v>8.3000000000000004E-2</v>
      </c>
      <c r="I12" s="1">
        <f t="shared" si="2"/>
        <v>0.83399999999999996</v>
      </c>
      <c r="J12" s="2" t="s">
        <v>3</v>
      </c>
      <c r="K12" s="2" t="s">
        <v>4</v>
      </c>
      <c r="L12" s="2" t="s">
        <v>2</v>
      </c>
      <c r="M12" s="2" t="s">
        <v>73</v>
      </c>
      <c r="N12" s="2" t="s">
        <v>21</v>
      </c>
      <c r="O12" s="6" t="s">
        <v>120</v>
      </c>
      <c r="P12" s="7">
        <v>6.78</v>
      </c>
      <c r="Q12" s="18">
        <f>P12/0.8</f>
        <v>8.4749999999999996</v>
      </c>
      <c r="R12" s="2" t="s">
        <v>82</v>
      </c>
      <c r="S12" s="20" t="s">
        <v>84</v>
      </c>
      <c r="T12" s="17">
        <v>2.42</v>
      </c>
      <c r="U12" s="17">
        <f>T12</f>
        <v>2.42</v>
      </c>
      <c r="V12" s="17">
        <f t="shared" si="1"/>
        <v>10.895</v>
      </c>
      <c r="Y12" s="16"/>
    </row>
    <row r="13" spans="1:28" x14ac:dyDescent="0.2">
      <c r="A13" s="1" t="s">
        <v>57</v>
      </c>
      <c r="B13" t="s">
        <v>37</v>
      </c>
      <c r="C13" s="1">
        <v>1</v>
      </c>
      <c r="D13" t="s">
        <v>40</v>
      </c>
      <c r="E13" s="23" t="s">
        <v>89</v>
      </c>
      <c r="F13" s="1" t="str">
        <f t="shared" si="0"/>
        <v>D1</v>
      </c>
      <c r="G13" s="1"/>
      <c r="N13" s="1" t="s">
        <v>24</v>
      </c>
      <c r="O13" s="8" t="s">
        <v>26</v>
      </c>
      <c r="P13" s="11">
        <v>74.64</v>
      </c>
      <c r="Q13" s="18">
        <f>P13</f>
        <v>74.64</v>
      </c>
      <c r="R13"/>
      <c r="S13"/>
      <c r="V13" s="17">
        <f t="shared" si="1"/>
        <v>74.64</v>
      </c>
    </row>
    <row r="14" spans="1:28" x14ac:dyDescent="0.2">
      <c r="A14" s="1" t="s">
        <v>57</v>
      </c>
      <c r="B14" t="s">
        <v>37</v>
      </c>
      <c r="C14" s="1">
        <v>2</v>
      </c>
      <c r="D14" t="s">
        <v>30</v>
      </c>
      <c r="E14" s="4" t="s">
        <v>70</v>
      </c>
      <c r="F14" s="1" t="str">
        <f t="shared" si="0"/>
        <v>D2</v>
      </c>
      <c r="G14" s="14">
        <v>1</v>
      </c>
      <c r="H14" s="1">
        <v>8.3000000000000004E-2</v>
      </c>
      <c r="I14" s="1">
        <f t="shared" si="2"/>
        <v>0.83399999999999996</v>
      </c>
      <c r="J14" s="2" t="s">
        <v>3</v>
      </c>
      <c r="K14" s="2" t="s">
        <v>4</v>
      </c>
      <c r="L14" s="2" t="s">
        <v>2</v>
      </c>
      <c r="M14" s="2" t="s">
        <v>73</v>
      </c>
      <c r="N14" s="2" t="s">
        <v>21</v>
      </c>
      <c r="O14" s="6" t="s">
        <v>120</v>
      </c>
      <c r="P14" s="7">
        <v>6.78</v>
      </c>
      <c r="Q14" s="18">
        <f t="shared" ref="Q14:Q23" si="3">P14/0.8</f>
        <v>8.4749999999999996</v>
      </c>
      <c r="R14" s="2" t="s">
        <v>82</v>
      </c>
      <c r="S14" s="20" t="s">
        <v>84</v>
      </c>
      <c r="T14" s="17">
        <v>2.42</v>
      </c>
      <c r="U14" s="17">
        <f t="shared" ref="U14:U19" si="4">T14</f>
        <v>2.42</v>
      </c>
      <c r="V14" s="17">
        <f t="shared" si="1"/>
        <v>10.895</v>
      </c>
      <c r="Y14" s="16"/>
    </row>
    <row r="15" spans="1:28" x14ac:dyDescent="0.2">
      <c r="A15" s="1" t="s">
        <v>57</v>
      </c>
      <c r="B15" t="s">
        <v>37</v>
      </c>
      <c r="C15" s="1">
        <v>3</v>
      </c>
      <c r="D15" t="s">
        <v>45</v>
      </c>
      <c r="E15" s="4" t="s">
        <v>70</v>
      </c>
      <c r="F15" s="1" t="str">
        <f t="shared" si="0"/>
        <v>D3</v>
      </c>
      <c r="G15" s="14">
        <v>1</v>
      </c>
      <c r="H15" s="1">
        <v>8.3000000000000004E-2</v>
      </c>
      <c r="I15" s="1">
        <f t="shared" si="2"/>
        <v>0.83399999999999996</v>
      </c>
      <c r="J15" s="2" t="s">
        <v>3</v>
      </c>
      <c r="K15" s="2" t="s">
        <v>4</v>
      </c>
      <c r="L15" s="2" t="s">
        <v>2</v>
      </c>
      <c r="M15" s="2" t="s">
        <v>73</v>
      </c>
      <c r="N15" s="2" t="s">
        <v>21</v>
      </c>
      <c r="O15" s="6" t="s">
        <v>120</v>
      </c>
      <c r="P15" s="7">
        <v>6.78</v>
      </c>
      <c r="Q15" s="18">
        <f t="shared" si="3"/>
        <v>8.4749999999999996</v>
      </c>
      <c r="R15" s="2" t="s">
        <v>82</v>
      </c>
      <c r="S15" s="20" t="s">
        <v>84</v>
      </c>
      <c r="T15" s="17">
        <v>2.42</v>
      </c>
      <c r="U15" s="17">
        <f t="shared" si="4"/>
        <v>2.42</v>
      </c>
      <c r="V15" s="17">
        <f t="shared" si="1"/>
        <v>10.895</v>
      </c>
      <c r="Y15" s="16"/>
    </row>
    <row r="16" spans="1:28" x14ac:dyDescent="0.2">
      <c r="A16" s="1" t="s">
        <v>58</v>
      </c>
      <c r="B16" t="s">
        <v>49</v>
      </c>
      <c r="C16" s="1">
        <v>1</v>
      </c>
      <c r="D16" t="s">
        <v>48</v>
      </c>
      <c r="E16" s="4" t="s">
        <v>70</v>
      </c>
      <c r="F16" s="1" t="str">
        <f t="shared" si="0"/>
        <v>E1</v>
      </c>
      <c r="G16" s="14">
        <v>1</v>
      </c>
      <c r="H16" s="1">
        <v>6.5000000000000002E-2</v>
      </c>
      <c r="I16" s="1">
        <f t="shared" si="2"/>
        <v>0.87</v>
      </c>
      <c r="J16" s="2" t="s">
        <v>3</v>
      </c>
      <c r="K16" s="2" t="s">
        <v>4</v>
      </c>
      <c r="L16" s="2" t="s">
        <v>2</v>
      </c>
      <c r="M16" s="2" t="s">
        <v>74</v>
      </c>
      <c r="N16" s="2" t="s">
        <v>21</v>
      </c>
      <c r="O16" s="6" t="s">
        <v>121</v>
      </c>
      <c r="P16" s="7">
        <v>6.78</v>
      </c>
      <c r="Q16" s="18">
        <f t="shared" si="3"/>
        <v>8.4749999999999996</v>
      </c>
      <c r="R16" s="2" t="s">
        <v>82</v>
      </c>
      <c r="S16" s="8" t="s">
        <v>104</v>
      </c>
      <c r="T16" s="17">
        <v>6.41</v>
      </c>
      <c r="U16" s="17">
        <f t="shared" si="4"/>
        <v>6.41</v>
      </c>
      <c r="V16" s="17">
        <f t="shared" si="1"/>
        <v>14.885</v>
      </c>
      <c r="Y16" s="16"/>
      <c r="Z16" s="24"/>
    </row>
    <row r="17" spans="1:26" x14ac:dyDescent="0.2">
      <c r="A17" s="1" t="s">
        <v>58</v>
      </c>
      <c r="B17" t="s">
        <v>49</v>
      </c>
      <c r="C17" s="1">
        <v>2</v>
      </c>
      <c r="D17" t="s">
        <v>51</v>
      </c>
      <c r="E17" s="4" t="s">
        <v>70</v>
      </c>
      <c r="F17" s="1" t="str">
        <f t="shared" si="0"/>
        <v>E2</v>
      </c>
      <c r="G17" s="14">
        <v>1</v>
      </c>
      <c r="H17" s="1">
        <v>6.5000000000000002E-2</v>
      </c>
      <c r="I17" s="1">
        <f t="shared" si="2"/>
        <v>0.87</v>
      </c>
      <c r="J17" s="2" t="s">
        <v>3</v>
      </c>
      <c r="K17" s="2" t="s">
        <v>4</v>
      </c>
      <c r="L17" s="2" t="s">
        <v>2</v>
      </c>
      <c r="M17" s="2" t="s">
        <v>73</v>
      </c>
      <c r="N17" s="2" t="s">
        <v>21</v>
      </c>
      <c r="O17" s="6" t="s">
        <v>120</v>
      </c>
      <c r="P17" s="7">
        <v>6.78</v>
      </c>
      <c r="Q17" s="18">
        <f t="shared" si="3"/>
        <v>8.4749999999999996</v>
      </c>
      <c r="R17" s="2" t="s">
        <v>82</v>
      </c>
      <c r="S17" s="8" t="s">
        <v>105</v>
      </c>
      <c r="T17" s="17">
        <v>6.51</v>
      </c>
      <c r="U17" s="17">
        <f t="shared" si="4"/>
        <v>6.51</v>
      </c>
      <c r="V17" s="17">
        <f t="shared" si="1"/>
        <v>14.984999999999999</v>
      </c>
      <c r="Y17" s="16"/>
    </row>
    <row r="18" spans="1:26" x14ac:dyDescent="0.2">
      <c r="A18" s="1" t="s">
        <v>59</v>
      </c>
      <c r="B18" t="s">
        <v>50</v>
      </c>
      <c r="C18" s="1">
        <v>1</v>
      </c>
      <c r="D18" t="s">
        <v>48</v>
      </c>
      <c r="E18" s="4" t="s">
        <v>70</v>
      </c>
      <c r="F18" s="1" t="str">
        <f t="shared" si="0"/>
        <v>F1</v>
      </c>
      <c r="G18" s="14">
        <v>1</v>
      </c>
      <c r="H18" s="1">
        <v>6.5000000000000002E-2</v>
      </c>
      <c r="I18" s="1">
        <f t="shared" si="2"/>
        <v>0.87</v>
      </c>
      <c r="J18" s="2" t="s">
        <v>3</v>
      </c>
      <c r="K18" s="2" t="s">
        <v>4</v>
      </c>
      <c r="L18" s="2" t="s">
        <v>2</v>
      </c>
      <c r="M18" s="2" t="s">
        <v>74</v>
      </c>
      <c r="N18" s="2" t="s">
        <v>21</v>
      </c>
      <c r="O18" s="6" t="s">
        <v>121</v>
      </c>
      <c r="P18" s="7">
        <v>6.78</v>
      </c>
      <c r="Q18" s="18">
        <f t="shared" si="3"/>
        <v>8.4749999999999996</v>
      </c>
      <c r="R18" s="2" t="s">
        <v>82</v>
      </c>
      <c r="S18" s="8" t="s">
        <v>104</v>
      </c>
      <c r="T18" s="17">
        <v>6.41</v>
      </c>
      <c r="U18" s="17">
        <f t="shared" si="4"/>
        <v>6.41</v>
      </c>
      <c r="V18" s="17">
        <f t="shared" si="1"/>
        <v>14.885</v>
      </c>
      <c r="Y18" s="16"/>
      <c r="Z18" s="24"/>
    </row>
    <row r="19" spans="1:26" x14ac:dyDescent="0.2">
      <c r="A19" s="1" t="s">
        <v>59</v>
      </c>
      <c r="B19" t="s">
        <v>50</v>
      </c>
      <c r="C19" s="1">
        <v>2</v>
      </c>
      <c r="D19" t="s">
        <v>51</v>
      </c>
      <c r="E19" s="4" t="s">
        <v>70</v>
      </c>
      <c r="F19" s="1" t="str">
        <f t="shared" si="0"/>
        <v>F2</v>
      </c>
      <c r="G19" s="14">
        <v>1</v>
      </c>
      <c r="H19" s="1">
        <v>6.5000000000000002E-2</v>
      </c>
      <c r="I19" s="1">
        <f t="shared" si="2"/>
        <v>0.87</v>
      </c>
      <c r="J19" s="2" t="s">
        <v>3</v>
      </c>
      <c r="K19" s="2" t="s">
        <v>4</v>
      </c>
      <c r="L19" s="2" t="s">
        <v>2</v>
      </c>
      <c r="M19" s="2" t="s">
        <v>73</v>
      </c>
      <c r="N19" s="2" t="s">
        <v>21</v>
      </c>
      <c r="O19" s="6" t="s">
        <v>120</v>
      </c>
      <c r="P19" s="7">
        <v>6.78</v>
      </c>
      <c r="Q19" s="18">
        <f t="shared" si="3"/>
        <v>8.4749999999999996</v>
      </c>
      <c r="R19" s="2" t="s">
        <v>82</v>
      </c>
      <c r="S19" s="8" t="s">
        <v>105</v>
      </c>
      <c r="T19" s="17">
        <v>6.51</v>
      </c>
      <c r="U19" s="17">
        <f t="shared" si="4"/>
        <v>6.51</v>
      </c>
      <c r="V19" s="17">
        <f t="shared" si="1"/>
        <v>14.984999999999999</v>
      </c>
      <c r="Y19" s="16"/>
    </row>
    <row r="20" spans="1:26" x14ac:dyDescent="0.2">
      <c r="A20" s="1" t="s">
        <v>60</v>
      </c>
      <c r="B20" t="s">
        <v>93</v>
      </c>
      <c r="C20" s="1">
        <v>1</v>
      </c>
      <c r="D20" t="s">
        <v>91</v>
      </c>
      <c r="E20" s="4" t="s">
        <v>81</v>
      </c>
      <c r="F20" s="1" t="str">
        <f t="shared" si="0"/>
        <v>G1</v>
      </c>
      <c r="G20" s="2"/>
      <c r="H20" s="1" t="s">
        <v>4</v>
      </c>
      <c r="J20" s="1" t="s">
        <v>17</v>
      </c>
      <c r="N20" s="2" t="s">
        <v>21</v>
      </c>
      <c r="O20" s="6" t="s">
        <v>18</v>
      </c>
      <c r="P20" s="7">
        <v>4.17</v>
      </c>
      <c r="Q20" s="18">
        <f t="shared" si="3"/>
        <v>5.2124999999999995</v>
      </c>
      <c r="R20" s="2" t="s">
        <v>21</v>
      </c>
      <c r="S20" s="8" t="s">
        <v>19</v>
      </c>
      <c r="T20" s="7">
        <v>4.37</v>
      </c>
      <c r="U20" s="17">
        <f>T20/0.8</f>
        <v>5.4624999999999995</v>
      </c>
      <c r="V20" s="17">
        <f t="shared" si="1"/>
        <v>10.674999999999999</v>
      </c>
    </row>
    <row r="21" spans="1:26" x14ac:dyDescent="0.2">
      <c r="A21" s="1" t="s">
        <v>60</v>
      </c>
      <c r="B21" t="s">
        <v>93</v>
      </c>
      <c r="C21" s="1">
        <v>2</v>
      </c>
      <c r="D21" t="s">
        <v>92</v>
      </c>
      <c r="E21" s="4" t="s">
        <v>81</v>
      </c>
      <c r="F21" s="1" t="str">
        <f t="shared" si="0"/>
        <v>G2</v>
      </c>
      <c r="G21" s="2"/>
      <c r="H21" s="1" t="s">
        <v>4</v>
      </c>
      <c r="J21" s="1" t="s">
        <v>17</v>
      </c>
      <c r="N21" s="2" t="s">
        <v>21</v>
      </c>
      <c r="O21" s="6" t="s">
        <v>18</v>
      </c>
      <c r="P21" s="7">
        <v>4.17</v>
      </c>
      <c r="Q21" s="18">
        <f t="shared" si="3"/>
        <v>5.2124999999999995</v>
      </c>
      <c r="R21" s="2" t="s">
        <v>21</v>
      </c>
      <c r="S21" s="8" t="s">
        <v>19</v>
      </c>
      <c r="T21" s="7">
        <v>4.37</v>
      </c>
      <c r="U21" s="17">
        <f>T21/0.8</f>
        <v>5.4624999999999995</v>
      </c>
      <c r="V21" s="17">
        <f t="shared" si="1"/>
        <v>10.674999999999999</v>
      </c>
    </row>
    <row r="22" spans="1:26" x14ac:dyDescent="0.2">
      <c r="A22" s="1" t="s">
        <v>61</v>
      </c>
      <c r="B22" t="s">
        <v>94</v>
      </c>
      <c r="C22" s="1">
        <v>1</v>
      </c>
      <c r="D22" t="s">
        <v>91</v>
      </c>
      <c r="E22" s="4" t="s">
        <v>81</v>
      </c>
      <c r="F22" s="1" t="str">
        <f t="shared" si="0"/>
        <v>H1</v>
      </c>
      <c r="G22" s="2"/>
      <c r="H22" s="1" t="s">
        <v>4</v>
      </c>
      <c r="J22" s="1" t="s">
        <v>17</v>
      </c>
      <c r="N22" s="2" t="s">
        <v>21</v>
      </c>
      <c r="O22" s="6" t="s">
        <v>18</v>
      </c>
      <c r="P22" s="7">
        <v>4.17</v>
      </c>
      <c r="Q22" s="18">
        <f t="shared" si="3"/>
        <v>5.2124999999999995</v>
      </c>
      <c r="R22" s="2" t="s">
        <v>21</v>
      </c>
      <c r="S22" s="8" t="s">
        <v>19</v>
      </c>
      <c r="T22" s="7">
        <v>4.37</v>
      </c>
      <c r="U22" s="17">
        <f>T22/0.8</f>
        <v>5.4624999999999995</v>
      </c>
      <c r="V22" s="17">
        <f t="shared" si="1"/>
        <v>10.674999999999999</v>
      </c>
    </row>
    <row r="23" spans="1:26" x14ac:dyDescent="0.2">
      <c r="A23" s="1" t="s">
        <v>61</v>
      </c>
      <c r="B23" t="s">
        <v>94</v>
      </c>
      <c r="C23" s="1">
        <v>2</v>
      </c>
      <c r="D23" t="s">
        <v>92</v>
      </c>
      <c r="E23" s="4" t="s">
        <v>81</v>
      </c>
      <c r="F23" s="1" t="str">
        <f t="shared" si="0"/>
        <v>H2</v>
      </c>
      <c r="G23" s="2"/>
      <c r="H23" s="1" t="s">
        <v>4</v>
      </c>
      <c r="J23" s="1" t="s">
        <v>17</v>
      </c>
      <c r="N23" s="2" t="s">
        <v>21</v>
      </c>
      <c r="O23" s="6" t="s">
        <v>18</v>
      </c>
      <c r="P23" s="7">
        <v>4.17</v>
      </c>
      <c r="Q23" s="18">
        <f t="shared" si="3"/>
        <v>5.2124999999999995</v>
      </c>
      <c r="R23" s="2" t="s">
        <v>21</v>
      </c>
      <c r="S23" s="8" t="s">
        <v>19</v>
      </c>
      <c r="T23" s="7">
        <v>4.37</v>
      </c>
      <c r="U23" s="17">
        <f>T23/0.8</f>
        <v>5.4624999999999995</v>
      </c>
      <c r="V23" s="17">
        <f t="shared" si="1"/>
        <v>10.674999999999999</v>
      </c>
    </row>
    <row r="24" spans="1:26" x14ac:dyDescent="0.2">
      <c r="A24" s="1" t="s">
        <v>88</v>
      </c>
      <c r="B24" t="s">
        <v>5</v>
      </c>
      <c r="C24" s="1">
        <v>1</v>
      </c>
      <c r="D24" t="s">
        <v>40</v>
      </c>
      <c r="E24" s="4" t="s">
        <v>75</v>
      </c>
      <c r="F24" s="1" t="str">
        <f t="shared" si="0"/>
        <v>S1</v>
      </c>
      <c r="G24" s="1"/>
      <c r="N24" s="1" t="s">
        <v>24</v>
      </c>
      <c r="O24" s="6" t="s">
        <v>25</v>
      </c>
      <c r="P24" s="11">
        <v>66.81</v>
      </c>
      <c r="Q24" s="18">
        <f>P24</f>
        <v>66.81</v>
      </c>
      <c r="R24"/>
      <c r="S24"/>
      <c r="V24" s="17">
        <f t="shared" si="1"/>
        <v>66.81</v>
      </c>
    </row>
    <row r="25" spans="1:26" x14ac:dyDescent="0.2">
      <c r="A25" s="1" t="s">
        <v>88</v>
      </c>
      <c r="B25" t="s">
        <v>6</v>
      </c>
      <c r="C25" s="1">
        <v>2</v>
      </c>
      <c r="D25" t="s">
        <v>40</v>
      </c>
      <c r="E25" s="4" t="s">
        <v>75</v>
      </c>
      <c r="F25" s="1" t="str">
        <f t="shared" si="0"/>
        <v>S2</v>
      </c>
      <c r="G25" s="1"/>
      <c r="N25" s="1" t="s">
        <v>24</v>
      </c>
      <c r="O25" s="6" t="s">
        <v>25</v>
      </c>
      <c r="P25" s="11">
        <v>66.81</v>
      </c>
      <c r="Q25" s="18">
        <f>P25</f>
        <v>66.81</v>
      </c>
      <c r="R25"/>
      <c r="S25"/>
      <c r="V25" s="17">
        <f t="shared" si="1"/>
        <v>66.81</v>
      </c>
    </row>
    <row r="26" spans="1:26" x14ac:dyDescent="0.2">
      <c r="A26" s="1" t="s">
        <v>66</v>
      </c>
      <c r="B26" t="s">
        <v>44</v>
      </c>
      <c r="C26" s="1">
        <v>1</v>
      </c>
      <c r="D26" t="s">
        <v>30</v>
      </c>
      <c r="E26" s="4" t="s">
        <v>70</v>
      </c>
      <c r="F26" s="1" t="str">
        <f t="shared" si="0"/>
        <v>T1</v>
      </c>
      <c r="G26" s="14">
        <v>1</v>
      </c>
      <c r="H26" s="1">
        <v>8.3000000000000004E-2</v>
      </c>
      <c r="I26" s="1">
        <f t="shared" ref="I26:I28" si="5">G26-(2*H26)</f>
        <v>0.83399999999999996</v>
      </c>
      <c r="J26" s="2" t="s">
        <v>3</v>
      </c>
      <c r="K26" s="2" t="s">
        <v>4</v>
      </c>
      <c r="L26" s="2" t="s">
        <v>2</v>
      </c>
      <c r="M26" s="2" t="s">
        <v>74</v>
      </c>
      <c r="N26" s="2" t="s">
        <v>21</v>
      </c>
      <c r="O26" s="6" t="s">
        <v>121</v>
      </c>
      <c r="P26" s="7">
        <v>6.78</v>
      </c>
      <c r="Q26" s="18">
        <f>P26/0.8</f>
        <v>8.4749999999999996</v>
      </c>
      <c r="R26" s="2" t="s">
        <v>82</v>
      </c>
      <c r="S26" s="20" t="s">
        <v>83</v>
      </c>
      <c r="T26" s="17">
        <v>3.65</v>
      </c>
      <c r="U26" s="17">
        <f>T26</f>
        <v>3.65</v>
      </c>
      <c r="V26" s="17">
        <f t="shared" si="1"/>
        <v>12.125</v>
      </c>
      <c r="Y26" s="16"/>
      <c r="Z26" s="24"/>
    </row>
    <row r="27" spans="1:26" x14ac:dyDescent="0.2">
      <c r="A27" s="1" t="s">
        <v>66</v>
      </c>
      <c r="B27" t="s">
        <v>44</v>
      </c>
      <c r="C27" s="1">
        <v>2</v>
      </c>
      <c r="D27" t="s">
        <v>45</v>
      </c>
      <c r="E27" s="4" t="s">
        <v>70</v>
      </c>
      <c r="F27" s="1" t="str">
        <f t="shared" si="0"/>
        <v>T2</v>
      </c>
      <c r="G27" s="14">
        <v>1</v>
      </c>
      <c r="H27" s="1">
        <v>8.3000000000000004E-2</v>
      </c>
      <c r="I27" s="1">
        <f t="shared" si="5"/>
        <v>0.83399999999999996</v>
      </c>
      <c r="J27" s="2" t="s">
        <v>3</v>
      </c>
      <c r="K27" s="2" t="s">
        <v>4</v>
      </c>
      <c r="L27" s="2" t="s">
        <v>2</v>
      </c>
      <c r="M27" s="2" t="s">
        <v>73</v>
      </c>
      <c r="N27" s="2" t="s">
        <v>21</v>
      </c>
      <c r="O27" s="6" t="s">
        <v>120</v>
      </c>
      <c r="P27" s="7">
        <v>6.78</v>
      </c>
      <c r="Q27" s="18">
        <f>P27/0.8</f>
        <v>8.4749999999999996</v>
      </c>
      <c r="R27" s="2" t="s">
        <v>82</v>
      </c>
      <c r="S27" s="20" t="s">
        <v>84</v>
      </c>
      <c r="T27" s="17">
        <v>2.42</v>
      </c>
      <c r="U27" s="17">
        <f>T27</f>
        <v>2.42</v>
      </c>
      <c r="V27" s="17">
        <f t="shared" si="1"/>
        <v>10.895</v>
      </c>
      <c r="Y27" s="16"/>
    </row>
    <row r="28" spans="1:26" x14ac:dyDescent="0.2">
      <c r="A28" s="1" t="s">
        <v>66</v>
      </c>
      <c r="B28" t="s">
        <v>44</v>
      </c>
      <c r="C28" s="1">
        <v>3</v>
      </c>
      <c r="D28" t="s">
        <v>40</v>
      </c>
      <c r="E28" s="4" t="s">
        <v>7</v>
      </c>
      <c r="F28" s="1" t="str">
        <f t="shared" si="0"/>
        <v>T3</v>
      </c>
      <c r="G28" s="14">
        <v>1</v>
      </c>
      <c r="H28" s="1">
        <v>8.3000000000000004E-2</v>
      </c>
      <c r="I28" s="1">
        <f t="shared" si="5"/>
        <v>0.83399999999999996</v>
      </c>
      <c r="J28" s="2" t="s">
        <v>3</v>
      </c>
      <c r="K28" s="1" t="s">
        <v>28</v>
      </c>
      <c r="L28" s="2" t="s">
        <v>2</v>
      </c>
      <c r="M28" s="2" t="s">
        <v>74</v>
      </c>
      <c r="N28" s="1" t="s">
        <v>22</v>
      </c>
      <c r="O28" s="8" t="s">
        <v>23</v>
      </c>
      <c r="P28" s="10">
        <v>5.09</v>
      </c>
      <c r="Q28" s="18">
        <f>P28</f>
        <v>5.09</v>
      </c>
      <c r="R28" s="2" t="s">
        <v>82</v>
      </c>
      <c r="S28" s="20" t="s">
        <v>83</v>
      </c>
      <c r="T28" s="17">
        <v>3.65</v>
      </c>
      <c r="U28" s="17">
        <f>T28</f>
        <v>3.65</v>
      </c>
      <c r="V28" s="17">
        <f t="shared" si="1"/>
        <v>8.74</v>
      </c>
      <c r="Y28" s="16"/>
      <c r="Z28" s="24"/>
    </row>
    <row r="29" spans="1:26" x14ac:dyDescent="0.2">
      <c r="A29" s="1" t="s">
        <v>66</v>
      </c>
      <c r="B29" t="s">
        <v>44</v>
      </c>
      <c r="C29" s="1">
        <v>4</v>
      </c>
      <c r="D29" t="s">
        <v>90</v>
      </c>
      <c r="E29" s="4" t="s">
        <v>81</v>
      </c>
      <c r="F29" s="1" t="str">
        <f t="shared" si="0"/>
        <v>T4</v>
      </c>
      <c r="G29" s="2"/>
      <c r="H29" s="1" t="s">
        <v>102</v>
      </c>
      <c r="J29" s="1" t="s">
        <v>14</v>
      </c>
      <c r="N29" s="2" t="s">
        <v>100</v>
      </c>
      <c r="O29" s="6" t="s">
        <v>101</v>
      </c>
      <c r="P29" s="10">
        <v>9.8699999999999992</v>
      </c>
      <c r="Q29" s="18">
        <f>P29</f>
        <v>9.8699999999999992</v>
      </c>
      <c r="U29" s="17">
        <f>T29/0.8</f>
        <v>0</v>
      </c>
      <c r="V29" s="17">
        <f t="shared" si="1"/>
        <v>9.8699999999999992</v>
      </c>
    </row>
    <row r="30" spans="1:26" x14ac:dyDescent="0.2">
      <c r="A30" s="1" t="s">
        <v>65</v>
      </c>
      <c r="B30" t="s">
        <v>43</v>
      </c>
      <c r="C30" s="1">
        <v>1</v>
      </c>
      <c r="D30" t="s">
        <v>30</v>
      </c>
      <c r="E30" s="4" t="s">
        <v>70</v>
      </c>
      <c r="F30" s="1" t="str">
        <f t="shared" si="0"/>
        <v>V1</v>
      </c>
      <c r="G30" s="14">
        <v>1</v>
      </c>
      <c r="H30" s="1">
        <v>8.3000000000000004E-2</v>
      </c>
      <c r="I30" s="1">
        <f t="shared" ref="I30:I32" si="6">G30-(2*H30)</f>
        <v>0.83399999999999996</v>
      </c>
      <c r="J30" s="2" t="s">
        <v>3</v>
      </c>
      <c r="K30" s="2" t="s">
        <v>4</v>
      </c>
      <c r="L30" s="2" t="s">
        <v>2</v>
      </c>
      <c r="M30" s="2" t="s">
        <v>74</v>
      </c>
      <c r="N30" s="2" t="s">
        <v>21</v>
      </c>
      <c r="O30" s="6" t="s">
        <v>121</v>
      </c>
      <c r="P30" s="7">
        <v>6.78</v>
      </c>
      <c r="Q30" s="18">
        <f>P30/0.8</f>
        <v>8.4749999999999996</v>
      </c>
      <c r="R30" s="2" t="s">
        <v>82</v>
      </c>
      <c r="S30" s="20" t="s">
        <v>83</v>
      </c>
      <c r="T30" s="17">
        <v>3.65</v>
      </c>
      <c r="U30" s="17">
        <f>T30</f>
        <v>3.65</v>
      </c>
      <c r="V30" s="17">
        <f t="shared" si="1"/>
        <v>12.125</v>
      </c>
      <c r="Y30" s="16"/>
      <c r="Z30" s="24"/>
    </row>
    <row r="31" spans="1:26" x14ac:dyDescent="0.2">
      <c r="A31" s="1" t="s">
        <v>65</v>
      </c>
      <c r="B31" t="s">
        <v>43</v>
      </c>
      <c r="C31" s="1">
        <v>2</v>
      </c>
      <c r="D31" t="s">
        <v>45</v>
      </c>
      <c r="E31" s="4" t="s">
        <v>70</v>
      </c>
      <c r="F31" s="1" t="str">
        <f t="shared" si="0"/>
        <v>V2</v>
      </c>
      <c r="G31" s="14">
        <v>1</v>
      </c>
      <c r="H31" s="1">
        <v>8.3000000000000004E-2</v>
      </c>
      <c r="I31" s="1">
        <f t="shared" si="6"/>
        <v>0.83399999999999996</v>
      </c>
      <c r="J31" s="2" t="s">
        <v>3</v>
      </c>
      <c r="K31" s="2" t="s">
        <v>4</v>
      </c>
      <c r="L31" s="2" t="s">
        <v>2</v>
      </c>
      <c r="M31" s="2" t="s">
        <v>73</v>
      </c>
      <c r="N31" s="2" t="s">
        <v>21</v>
      </c>
      <c r="O31" s="6" t="s">
        <v>120</v>
      </c>
      <c r="P31" s="7">
        <v>6.78</v>
      </c>
      <c r="Q31" s="18">
        <f>P31/0.8</f>
        <v>8.4749999999999996</v>
      </c>
      <c r="R31" s="2" t="s">
        <v>82</v>
      </c>
      <c r="S31" s="20" t="s">
        <v>84</v>
      </c>
      <c r="T31" s="17">
        <v>2.42</v>
      </c>
      <c r="U31" s="17">
        <f>T31</f>
        <v>2.42</v>
      </c>
      <c r="V31" s="17">
        <f t="shared" si="1"/>
        <v>10.895</v>
      </c>
      <c r="Y31" s="16"/>
    </row>
    <row r="32" spans="1:26" x14ac:dyDescent="0.2">
      <c r="A32" s="1" t="s">
        <v>65</v>
      </c>
      <c r="B32" t="s">
        <v>43</v>
      </c>
      <c r="C32" s="1">
        <v>3</v>
      </c>
      <c r="D32" t="s">
        <v>40</v>
      </c>
      <c r="E32" s="4" t="s">
        <v>7</v>
      </c>
      <c r="F32" s="1" t="str">
        <f t="shared" si="0"/>
        <v>V3</v>
      </c>
      <c r="G32" s="14">
        <v>1</v>
      </c>
      <c r="H32" s="1">
        <v>8.3000000000000004E-2</v>
      </c>
      <c r="I32" s="1">
        <f t="shared" si="6"/>
        <v>0.83399999999999996</v>
      </c>
      <c r="J32" s="2" t="s">
        <v>3</v>
      </c>
      <c r="K32" s="1" t="s">
        <v>28</v>
      </c>
      <c r="L32" s="2" t="s">
        <v>2</v>
      </c>
      <c r="M32" s="2" t="s">
        <v>74</v>
      </c>
      <c r="N32" s="1" t="s">
        <v>22</v>
      </c>
      <c r="O32" s="8" t="s">
        <v>23</v>
      </c>
      <c r="P32" s="10">
        <v>5.09</v>
      </c>
      <c r="Q32" s="18">
        <f>P32</f>
        <v>5.09</v>
      </c>
      <c r="R32" s="2" t="s">
        <v>82</v>
      </c>
      <c r="S32" s="20" t="s">
        <v>83</v>
      </c>
      <c r="T32" s="17">
        <v>3.65</v>
      </c>
      <c r="U32" s="17">
        <f>T32</f>
        <v>3.65</v>
      </c>
      <c r="V32" s="17">
        <f t="shared" si="1"/>
        <v>8.74</v>
      </c>
      <c r="Y32" s="16"/>
      <c r="Z32" s="24"/>
    </row>
    <row r="33" spans="1:26" x14ac:dyDescent="0.2">
      <c r="A33" s="1" t="s">
        <v>65</v>
      </c>
      <c r="B33" t="s">
        <v>43</v>
      </c>
      <c r="C33" s="1">
        <v>4</v>
      </c>
      <c r="D33" t="s">
        <v>90</v>
      </c>
      <c r="E33" s="4" t="s">
        <v>81</v>
      </c>
      <c r="F33" s="1" t="str">
        <f t="shared" si="0"/>
        <v>V4</v>
      </c>
      <c r="G33" s="2"/>
      <c r="H33" s="1" t="s">
        <v>102</v>
      </c>
      <c r="J33" s="1" t="s">
        <v>14</v>
      </c>
      <c r="N33" s="2" t="s">
        <v>100</v>
      </c>
      <c r="O33" s="6" t="s">
        <v>101</v>
      </c>
      <c r="P33" s="10">
        <v>9.8699999999999992</v>
      </c>
      <c r="Q33" s="18">
        <f>P33</f>
        <v>9.8699999999999992</v>
      </c>
      <c r="U33" s="17">
        <f>T33/0.8</f>
        <v>0</v>
      </c>
      <c r="V33" s="17">
        <f t="shared" si="1"/>
        <v>9.8699999999999992</v>
      </c>
    </row>
    <row r="34" spans="1:26" x14ac:dyDescent="0.2">
      <c r="A34" s="1" t="s">
        <v>64</v>
      </c>
      <c r="B34" t="s">
        <v>42</v>
      </c>
      <c r="C34" s="1">
        <v>1</v>
      </c>
      <c r="D34" t="s">
        <v>40</v>
      </c>
      <c r="E34" s="4" t="s">
        <v>70</v>
      </c>
      <c r="F34" s="1" t="str">
        <f t="shared" si="0"/>
        <v>W1</v>
      </c>
      <c r="G34" s="14">
        <v>1</v>
      </c>
      <c r="H34" s="1">
        <v>8.3000000000000004E-2</v>
      </c>
      <c r="I34" s="1">
        <f t="shared" ref="I34:I39" si="7">G34-(2*H34)</f>
        <v>0.83399999999999996</v>
      </c>
      <c r="J34" s="2" t="s">
        <v>3</v>
      </c>
      <c r="K34" s="2" t="s">
        <v>3</v>
      </c>
      <c r="L34" s="2" t="s">
        <v>85</v>
      </c>
      <c r="M34" s="2" t="s">
        <v>74</v>
      </c>
      <c r="N34" s="2" t="s">
        <v>21</v>
      </c>
      <c r="O34" s="8" t="s">
        <v>122</v>
      </c>
      <c r="P34" s="7">
        <v>8.3699999999999992</v>
      </c>
      <c r="Q34" s="18">
        <f t="shared" ref="Q34:Q43" si="8">P34/0.8</f>
        <v>10.462499999999999</v>
      </c>
      <c r="R34" s="2" t="s">
        <v>82</v>
      </c>
      <c r="S34" s="20" t="s">
        <v>83</v>
      </c>
      <c r="T34" s="17">
        <v>3.65</v>
      </c>
      <c r="U34" s="17">
        <f t="shared" ref="U34:U39" si="9">T34</f>
        <v>3.65</v>
      </c>
      <c r="V34" s="17">
        <f t="shared" si="1"/>
        <v>14.112499999999999</v>
      </c>
      <c r="Y34" s="16"/>
      <c r="Z34" s="24"/>
    </row>
    <row r="35" spans="1:26" x14ac:dyDescent="0.2">
      <c r="A35" s="1" t="s">
        <v>64</v>
      </c>
      <c r="B35" t="s">
        <v>42</v>
      </c>
      <c r="C35" s="1">
        <v>2</v>
      </c>
      <c r="D35" t="s">
        <v>36</v>
      </c>
      <c r="E35" s="4" t="s">
        <v>70</v>
      </c>
      <c r="F35" s="1" t="str">
        <f t="shared" si="0"/>
        <v>W2</v>
      </c>
      <c r="G35" s="14">
        <v>1</v>
      </c>
      <c r="H35" s="1">
        <v>8.3000000000000004E-2</v>
      </c>
      <c r="I35" s="1">
        <f t="shared" si="7"/>
        <v>0.83399999999999996</v>
      </c>
      <c r="J35" s="2" t="s">
        <v>3</v>
      </c>
      <c r="K35" s="2" t="s">
        <v>4</v>
      </c>
      <c r="L35" s="2" t="s">
        <v>2</v>
      </c>
      <c r="M35" s="2" t="s">
        <v>73</v>
      </c>
      <c r="N35" s="2" t="s">
        <v>21</v>
      </c>
      <c r="O35" s="6" t="s">
        <v>120</v>
      </c>
      <c r="P35" s="7">
        <v>6.78</v>
      </c>
      <c r="Q35" s="18">
        <f t="shared" si="8"/>
        <v>8.4749999999999996</v>
      </c>
      <c r="R35" s="2" t="s">
        <v>82</v>
      </c>
      <c r="S35" s="20" t="s">
        <v>84</v>
      </c>
      <c r="T35" s="17">
        <v>2.42</v>
      </c>
      <c r="U35" s="17">
        <f t="shared" si="9"/>
        <v>2.42</v>
      </c>
      <c r="V35" s="17">
        <f t="shared" si="1"/>
        <v>10.895</v>
      </c>
      <c r="Y35" s="16"/>
    </row>
    <row r="36" spans="1:26" x14ac:dyDescent="0.2">
      <c r="A36" s="1" t="s">
        <v>63</v>
      </c>
      <c r="B36" t="s">
        <v>41</v>
      </c>
      <c r="C36" s="1">
        <v>1</v>
      </c>
      <c r="D36" t="s">
        <v>40</v>
      </c>
      <c r="E36" s="4" t="s">
        <v>70</v>
      </c>
      <c r="F36" s="1" t="str">
        <f t="shared" si="0"/>
        <v>X1</v>
      </c>
      <c r="G36" s="14">
        <v>1</v>
      </c>
      <c r="H36" s="1">
        <v>8.3000000000000004E-2</v>
      </c>
      <c r="I36" s="1">
        <f t="shared" si="7"/>
        <v>0.83399999999999996</v>
      </c>
      <c r="J36" s="2" t="s">
        <v>3</v>
      </c>
      <c r="K36" s="2" t="s">
        <v>3</v>
      </c>
      <c r="L36" s="2" t="s">
        <v>85</v>
      </c>
      <c r="M36" s="2" t="s">
        <v>74</v>
      </c>
      <c r="N36" s="2" t="s">
        <v>21</v>
      </c>
      <c r="O36" s="8" t="s">
        <v>122</v>
      </c>
      <c r="P36" s="7">
        <v>8.3699999999999992</v>
      </c>
      <c r="Q36" s="18">
        <f t="shared" si="8"/>
        <v>10.462499999999999</v>
      </c>
      <c r="R36" s="2" t="s">
        <v>82</v>
      </c>
      <c r="S36" s="20" t="s">
        <v>83</v>
      </c>
      <c r="T36" s="17">
        <v>3.65</v>
      </c>
      <c r="U36" s="17">
        <f t="shared" si="9"/>
        <v>3.65</v>
      </c>
      <c r="V36" s="17">
        <f t="shared" si="1"/>
        <v>14.112499999999999</v>
      </c>
      <c r="Y36" s="16"/>
      <c r="Z36" s="24"/>
    </row>
    <row r="37" spans="1:26" x14ac:dyDescent="0.2">
      <c r="A37" s="1" t="s">
        <v>63</v>
      </c>
      <c r="B37" t="s">
        <v>41</v>
      </c>
      <c r="C37" s="1">
        <v>2</v>
      </c>
      <c r="D37" t="s">
        <v>36</v>
      </c>
      <c r="E37" s="4" t="s">
        <v>70</v>
      </c>
      <c r="F37" s="1" t="str">
        <f t="shared" si="0"/>
        <v>X2</v>
      </c>
      <c r="G37" s="14">
        <v>1</v>
      </c>
      <c r="H37" s="1">
        <v>8.3000000000000004E-2</v>
      </c>
      <c r="I37" s="1">
        <f t="shared" si="7"/>
        <v>0.83399999999999996</v>
      </c>
      <c r="J37" s="2" t="s">
        <v>3</v>
      </c>
      <c r="K37" s="2" t="s">
        <v>4</v>
      </c>
      <c r="L37" s="2" t="s">
        <v>2</v>
      </c>
      <c r="M37" s="2" t="s">
        <v>73</v>
      </c>
      <c r="N37" s="2" t="s">
        <v>21</v>
      </c>
      <c r="O37" s="6" t="s">
        <v>120</v>
      </c>
      <c r="P37" s="7">
        <v>6.78</v>
      </c>
      <c r="Q37" s="18">
        <f t="shared" si="8"/>
        <v>8.4749999999999996</v>
      </c>
      <c r="R37" s="2" t="s">
        <v>82</v>
      </c>
      <c r="S37" s="20" t="s">
        <v>84</v>
      </c>
      <c r="T37" s="17">
        <v>2.42</v>
      </c>
      <c r="U37" s="17">
        <f t="shared" si="9"/>
        <v>2.42</v>
      </c>
      <c r="V37" s="17">
        <f t="shared" si="1"/>
        <v>10.895</v>
      </c>
      <c r="Y37" s="16"/>
    </row>
    <row r="38" spans="1:26" x14ac:dyDescent="0.2">
      <c r="A38" s="1" t="s">
        <v>8</v>
      </c>
      <c r="B38" t="s">
        <v>46</v>
      </c>
      <c r="C38" s="1">
        <v>1</v>
      </c>
      <c r="D38" t="s">
        <v>38</v>
      </c>
      <c r="E38" s="4" t="s">
        <v>70</v>
      </c>
      <c r="F38" s="1" t="str">
        <f t="shared" si="0"/>
        <v>Y1</v>
      </c>
      <c r="G38" s="14">
        <v>1.25</v>
      </c>
      <c r="H38" s="1">
        <v>9.5000000000000001E-2</v>
      </c>
      <c r="I38" s="1">
        <f t="shared" si="7"/>
        <v>1.06</v>
      </c>
      <c r="J38" s="2" t="s">
        <v>3</v>
      </c>
      <c r="K38" s="2" t="s">
        <v>3</v>
      </c>
      <c r="L38" s="2" t="s">
        <v>85</v>
      </c>
      <c r="M38" s="2" t="s">
        <v>74</v>
      </c>
      <c r="N38" s="2" t="s">
        <v>21</v>
      </c>
      <c r="O38" s="6" t="s">
        <v>16</v>
      </c>
      <c r="P38" s="7">
        <v>8.17</v>
      </c>
      <c r="Q38" s="18">
        <f t="shared" si="8"/>
        <v>10.212499999999999</v>
      </c>
      <c r="R38" s="2" t="s">
        <v>82</v>
      </c>
      <c r="S38" s="8" t="s">
        <v>106</v>
      </c>
      <c r="T38" s="17">
        <v>5</v>
      </c>
      <c r="U38" s="17">
        <f t="shared" si="9"/>
        <v>5</v>
      </c>
      <c r="V38" s="17">
        <f t="shared" si="1"/>
        <v>15.212499999999999</v>
      </c>
    </row>
    <row r="39" spans="1:26" x14ac:dyDescent="0.2">
      <c r="A39" s="1" t="s">
        <v>8</v>
      </c>
      <c r="B39" t="s">
        <v>46</v>
      </c>
      <c r="C39" s="1">
        <v>2</v>
      </c>
      <c r="D39" t="s">
        <v>34</v>
      </c>
      <c r="E39" s="4" t="s">
        <v>70</v>
      </c>
      <c r="F39" s="1" t="str">
        <f t="shared" si="0"/>
        <v>Y2</v>
      </c>
      <c r="G39" s="14">
        <v>1.25</v>
      </c>
      <c r="H39" s="1">
        <v>9.5000000000000001E-2</v>
      </c>
      <c r="I39" s="1">
        <f t="shared" si="7"/>
        <v>1.06</v>
      </c>
      <c r="J39" s="2" t="s">
        <v>3</v>
      </c>
      <c r="K39" s="2" t="s">
        <v>3</v>
      </c>
      <c r="L39" s="2" t="s">
        <v>85</v>
      </c>
      <c r="M39" s="2" t="s">
        <v>74</v>
      </c>
      <c r="N39" s="2" t="s">
        <v>21</v>
      </c>
      <c r="O39" s="6" t="s">
        <v>16</v>
      </c>
      <c r="P39" s="7">
        <v>8.17</v>
      </c>
      <c r="Q39" s="18">
        <f t="shared" si="8"/>
        <v>10.212499999999999</v>
      </c>
      <c r="R39" s="2" t="s">
        <v>82</v>
      </c>
      <c r="S39" s="8" t="s">
        <v>106</v>
      </c>
      <c r="T39" s="17">
        <v>5</v>
      </c>
      <c r="U39" s="17">
        <f t="shared" si="9"/>
        <v>5</v>
      </c>
      <c r="V39" s="17">
        <f t="shared" si="1"/>
        <v>15.212499999999999</v>
      </c>
    </row>
    <row r="40" spans="1:26" x14ac:dyDescent="0.2">
      <c r="A40" s="1" t="s">
        <v>8</v>
      </c>
      <c r="B40" t="s">
        <v>46</v>
      </c>
      <c r="C40" s="1">
        <v>3</v>
      </c>
      <c r="D40" t="s">
        <v>40</v>
      </c>
      <c r="E40" s="4" t="s">
        <v>81</v>
      </c>
      <c r="F40" s="1" t="str">
        <f t="shared" si="0"/>
        <v>Y3</v>
      </c>
      <c r="G40" s="1"/>
      <c r="H40" s="1" t="s">
        <v>3</v>
      </c>
      <c r="J40" s="1" t="s">
        <v>15</v>
      </c>
      <c r="N40" s="2" t="s">
        <v>21</v>
      </c>
      <c r="O40" s="8" t="s">
        <v>9</v>
      </c>
      <c r="P40" s="7">
        <v>4.74</v>
      </c>
      <c r="Q40" s="18">
        <f t="shared" si="8"/>
        <v>5.9249999999999998</v>
      </c>
      <c r="R40" s="2" t="s">
        <v>21</v>
      </c>
      <c r="S40" s="8" t="s">
        <v>13</v>
      </c>
      <c r="T40" s="7">
        <v>5.35</v>
      </c>
      <c r="U40" s="17">
        <f>T40/0.8</f>
        <v>6.6874999999999991</v>
      </c>
      <c r="V40" s="17">
        <f t="shared" si="1"/>
        <v>12.612499999999999</v>
      </c>
    </row>
    <row r="41" spans="1:26" x14ac:dyDescent="0.2">
      <c r="A41" s="1" t="s">
        <v>62</v>
      </c>
      <c r="B41" t="s">
        <v>39</v>
      </c>
      <c r="C41" s="1">
        <v>1</v>
      </c>
      <c r="D41" t="s">
        <v>38</v>
      </c>
      <c r="E41" s="4" t="s">
        <v>70</v>
      </c>
      <c r="F41" s="1" t="str">
        <f t="shared" si="0"/>
        <v>Z1</v>
      </c>
      <c r="G41" s="14">
        <v>1.25</v>
      </c>
      <c r="H41" s="1">
        <v>9.5000000000000001E-2</v>
      </c>
      <c r="I41" s="1">
        <f t="shared" ref="I41:I42" si="10">G41-(2*H41)</f>
        <v>1.06</v>
      </c>
      <c r="J41" s="2" t="s">
        <v>3</v>
      </c>
      <c r="K41" s="2" t="s">
        <v>3</v>
      </c>
      <c r="L41" s="2" t="s">
        <v>85</v>
      </c>
      <c r="M41" s="2" t="s">
        <v>74</v>
      </c>
      <c r="N41" s="2" t="s">
        <v>21</v>
      </c>
      <c r="O41" s="6" t="s">
        <v>16</v>
      </c>
      <c r="P41" s="7">
        <v>8.17</v>
      </c>
      <c r="Q41" s="18">
        <f t="shared" si="8"/>
        <v>10.212499999999999</v>
      </c>
      <c r="R41" s="2" t="s">
        <v>82</v>
      </c>
      <c r="S41" s="8" t="s">
        <v>106</v>
      </c>
      <c r="T41" s="17">
        <v>5</v>
      </c>
      <c r="U41" s="17">
        <f>T41</f>
        <v>5</v>
      </c>
      <c r="V41" s="17">
        <f t="shared" si="1"/>
        <v>15.212499999999999</v>
      </c>
    </row>
    <row r="42" spans="1:26" x14ac:dyDescent="0.2">
      <c r="A42" s="1" t="s">
        <v>62</v>
      </c>
      <c r="B42" t="s">
        <v>39</v>
      </c>
      <c r="C42" s="1">
        <v>2</v>
      </c>
      <c r="D42" t="s">
        <v>34</v>
      </c>
      <c r="E42" s="4" t="s">
        <v>70</v>
      </c>
      <c r="F42" s="1" t="str">
        <f t="shared" si="0"/>
        <v>Z2</v>
      </c>
      <c r="G42" s="14">
        <v>1.25</v>
      </c>
      <c r="H42" s="1">
        <v>9.5000000000000001E-2</v>
      </c>
      <c r="I42" s="1">
        <f t="shared" si="10"/>
        <v>1.06</v>
      </c>
      <c r="J42" s="2" t="s">
        <v>3</v>
      </c>
      <c r="K42" s="2" t="s">
        <v>3</v>
      </c>
      <c r="L42" s="2" t="s">
        <v>85</v>
      </c>
      <c r="M42" s="2" t="s">
        <v>74</v>
      </c>
      <c r="N42" s="2" t="s">
        <v>21</v>
      </c>
      <c r="O42" s="6" t="s">
        <v>16</v>
      </c>
      <c r="P42" s="7">
        <v>8.17</v>
      </c>
      <c r="Q42" s="18">
        <f t="shared" si="8"/>
        <v>10.212499999999999</v>
      </c>
      <c r="R42" s="2" t="s">
        <v>82</v>
      </c>
      <c r="S42" s="8" t="s">
        <v>106</v>
      </c>
      <c r="T42" s="17">
        <v>5</v>
      </c>
      <c r="U42" s="17">
        <f>T42</f>
        <v>5</v>
      </c>
      <c r="V42" s="17">
        <f t="shared" si="1"/>
        <v>15.212499999999999</v>
      </c>
    </row>
    <row r="43" spans="1:26" x14ac:dyDescent="0.2">
      <c r="A43" s="1" t="s">
        <v>62</v>
      </c>
      <c r="B43" t="s">
        <v>39</v>
      </c>
      <c r="C43" s="1">
        <v>3</v>
      </c>
      <c r="D43" t="s">
        <v>40</v>
      </c>
      <c r="E43" s="4" t="s">
        <v>81</v>
      </c>
      <c r="F43" s="1" t="str">
        <f t="shared" si="0"/>
        <v>Z3</v>
      </c>
      <c r="G43" s="1"/>
      <c r="H43" s="1" t="s">
        <v>3</v>
      </c>
      <c r="J43" s="1" t="s">
        <v>15</v>
      </c>
      <c r="N43" s="2" t="s">
        <v>21</v>
      </c>
      <c r="O43" s="8" t="s">
        <v>9</v>
      </c>
      <c r="P43" s="7">
        <v>4.74</v>
      </c>
      <c r="Q43" s="18">
        <f t="shared" si="8"/>
        <v>5.9249999999999998</v>
      </c>
      <c r="R43" s="2" t="s">
        <v>21</v>
      </c>
      <c r="S43" s="8" t="s">
        <v>13</v>
      </c>
      <c r="T43" s="7">
        <v>5.35</v>
      </c>
      <c r="U43" s="17">
        <f>T43/0.8</f>
        <v>6.6874999999999991</v>
      </c>
      <c r="V43" s="17">
        <f t="shared" si="1"/>
        <v>12.612499999999999</v>
      </c>
    </row>
    <row r="44" spans="1:26" x14ac:dyDescent="0.2">
      <c r="V44" s="21"/>
    </row>
  </sheetData>
  <sortState ref="A2:U43">
    <sortCondition ref="A2:A43"/>
    <sortCondition ref="C2:C43"/>
  </sortState>
  <hyperlinks>
    <hyperlink ref="O41" r:id="rId1"/>
    <hyperlink ref="O38" r:id="rId2"/>
    <hyperlink ref="O42" r:id="rId3"/>
    <hyperlink ref="O39" r:id="rId4"/>
    <hyperlink ref="O16" r:id="rId5"/>
    <hyperlink ref="O2" r:id="rId6" display="Moog ES-2074R"/>
    <hyperlink ref="O34" r:id="rId7" display="PCMR8-10T"/>
    <hyperlink ref="O8" r:id="rId8"/>
    <hyperlink ref="O32" r:id="rId9"/>
    <hyperlink ref="O28" r:id="rId10"/>
    <hyperlink ref="O6" r:id="rId11" display="Moog ES-2074R"/>
    <hyperlink ref="S26" r:id="rId12" display="https://www.midwestcontrol.com/part.php?id=2267"/>
    <hyperlink ref="S30" r:id="rId13" display="https://www.midwestcontrol.com/part.php?id=2267"/>
    <hyperlink ref="S3" r:id="rId14" display="https://www.midwestcontrol.com/part.php?id=2268"/>
    <hyperlink ref="S5:S11" r:id="rId15" display="https://www.midwestcontrol.com/part.php?id=2268"/>
    <hyperlink ref="S27" r:id="rId16" display="https://www.midwestcontrol.com/part.php?id=2268"/>
    <hyperlink ref="S31" r:id="rId17" display="https://www.midwestcontrol.com/part.php?id=2268"/>
    <hyperlink ref="S34" r:id="rId18" display="https://www.midwestcontrol.com/part.php?id=2267"/>
    <hyperlink ref="S35" r:id="rId19" display="https://www.midwestcontrol.com/part.php?id=2268"/>
    <hyperlink ref="S36" r:id="rId20" display="https://www.midwestcontrol.com/part.php?id=2267"/>
    <hyperlink ref="S37" r:id="rId21" display="https://www.midwestcontrol.com/part.php?id=2268"/>
    <hyperlink ref="S4" r:id="rId22" display="https://www.midwestcontrol.com/part.php?id=2267"/>
    <hyperlink ref="S8" r:id="rId23" display="https://www.midwestcontrol.com/part.php?id=2267"/>
    <hyperlink ref="S32" r:id="rId24" display="https://www.midwestcontrol.com/part.php?id=2267"/>
    <hyperlink ref="S28" r:id="rId25" display="https://www.midwestcontrol.com/part.php?id=2267"/>
    <hyperlink ref="S2" r:id="rId26"/>
    <hyperlink ref="S6" r:id="rId27"/>
    <hyperlink ref="O24" r:id="rId28" display="Moog ES-3191"/>
    <hyperlink ref="O25" r:id="rId29" display="Moog ES-3191"/>
    <hyperlink ref="O10" r:id="rId30" display="Moog K9908"/>
    <hyperlink ref="O13" r:id="rId31" display="Moog K9908"/>
    <hyperlink ref="O43" r:id="rId32"/>
    <hyperlink ref="O40" r:id="rId33"/>
    <hyperlink ref="O20" r:id="rId34"/>
    <hyperlink ref="O41:O43" r:id="rId35" display="COM-8T"/>
    <hyperlink ref="S43" r:id="rId36"/>
    <hyperlink ref="S40" r:id="rId37"/>
    <hyperlink ref="S20" r:id="rId38"/>
    <hyperlink ref="O4" r:id="rId39"/>
    <hyperlink ref="O29" r:id="rId40"/>
    <hyperlink ref="O33" r:id="rId41"/>
    <hyperlink ref="S16" r:id="rId42"/>
    <hyperlink ref="S18" r:id="rId43"/>
    <hyperlink ref="S17" r:id="rId44"/>
    <hyperlink ref="S19" r:id="rId45"/>
    <hyperlink ref="S38" r:id="rId46"/>
    <hyperlink ref="S39" r:id="rId47"/>
    <hyperlink ref="S41" r:id="rId48"/>
    <hyperlink ref="S42" r:id="rId49"/>
    <hyperlink ref="O36" r:id="rId50" display="PCMR8-10T"/>
    <hyperlink ref="O3" r:id="rId51"/>
    <hyperlink ref="O5" r:id="rId52"/>
    <hyperlink ref="O7" r:id="rId53"/>
    <hyperlink ref="O9" r:id="rId54"/>
    <hyperlink ref="O11" r:id="rId55"/>
    <hyperlink ref="O12" r:id="rId56"/>
    <hyperlink ref="O14" r:id="rId57"/>
    <hyperlink ref="O15" r:id="rId58"/>
    <hyperlink ref="O17" r:id="rId59"/>
    <hyperlink ref="O19" r:id="rId60"/>
    <hyperlink ref="O27" r:id="rId61"/>
    <hyperlink ref="O31" r:id="rId62"/>
    <hyperlink ref="O35" r:id="rId63"/>
    <hyperlink ref="O37" r:id="rId64"/>
    <hyperlink ref="O18" r:id="rId65"/>
    <hyperlink ref="O26" r:id="rId66"/>
    <hyperlink ref="O30" r:id="rId67"/>
  </hyperlinks>
  <pageMargins left="0.7" right="0.7" top="0.75" bottom="0.75" header="0.3" footer="0.3"/>
  <pageSetup orientation="portrait" r:id="rId6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9"/>
  <sheetViews>
    <sheetView workbookViewId="0">
      <selection activeCell="M148" sqref="A4:M148"/>
    </sheetView>
  </sheetViews>
  <sheetFormatPr defaultRowHeight="12.75" x14ac:dyDescent="0.2"/>
  <cols>
    <col min="1" max="1" width="29.5703125" customWidth="1"/>
    <col min="2" max="2" width="14.42578125" style="1" bestFit="1" customWidth="1"/>
    <col min="3" max="3" width="6" style="1" customWidth="1"/>
    <col min="4" max="4" width="8.42578125" style="1" customWidth="1"/>
    <col min="5" max="5" width="6.85546875" style="1" customWidth="1"/>
    <col min="6" max="6" width="6" bestFit="1" customWidth="1"/>
    <col min="7" max="7" width="6.85546875" customWidth="1"/>
    <col min="8" max="8" width="9.28515625" bestFit="1" customWidth="1"/>
    <col min="9" max="9" width="8.140625" customWidth="1"/>
    <col min="10" max="11" width="4.7109375" customWidth="1"/>
    <col min="12" max="12" width="6.28515625" customWidth="1"/>
    <col min="13" max="13" width="10.5703125" customWidth="1"/>
    <col min="14" max="14" width="6.5703125" customWidth="1"/>
    <col min="15" max="15" width="9" customWidth="1"/>
    <col min="16" max="16" width="8.140625" customWidth="1"/>
    <col min="17" max="17" width="10.5703125" bestFit="1" customWidth="1"/>
  </cols>
  <sheetData>
    <row r="3" spans="1:13" x14ac:dyDescent="0.2">
      <c r="A3" s="5" t="s">
        <v>109</v>
      </c>
      <c r="B3" s="5" t="s">
        <v>107</v>
      </c>
      <c r="C3"/>
      <c r="D3"/>
      <c r="E3"/>
    </row>
    <row r="4" spans="1:13" x14ac:dyDescent="0.2">
      <c r="B4" t="s">
        <v>73</v>
      </c>
      <c r="C4"/>
      <c r="D4" t="s">
        <v>110</v>
      </c>
      <c r="E4" t="s">
        <v>74</v>
      </c>
      <c r="H4" t="s">
        <v>111</v>
      </c>
      <c r="I4" t="s">
        <v>11</v>
      </c>
      <c r="M4" t="s">
        <v>108</v>
      </c>
    </row>
    <row r="5" spans="1:13" x14ac:dyDescent="0.2">
      <c r="B5">
        <v>1</v>
      </c>
      <c r="C5"/>
      <c r="D5"/>
      <c r="E5">
        <v>1</v>
      </c>
      <c r="G5">
        <v>1.25</v>
      </c>
      <c r="I5" t="s">
        <v>11</v>
      </c>
    </row>
    <row r="6" spans="1:13" x14ac:dyDescent="0.2">
      <c r="A6" s="5" t="s">
        <v>10</v>
      </c>
      <c r="B6">
        <v>6.5000000000000002E-2</v>
      </c>
      <c r="C6">
        <v>8.3000000000000004E-2</v>
      </c>
      <c r="D6"/>
      <c r="E6">
        <v>6.5000000000000002E-2</v>
      </c>
      <c r="F6">
        <v>8.3000000000000004E-2</v>
      </c>
      <c r="G6">
        <v>9.5000000000000001E-2</v>
      </c>
      <c r="I6" t="s">
        <v>4</v>
      </c>
      <c r="J6" t="s">
        <v>102</v>
      </c>
      <c r="K6" t="s">
        <v>3</v>
      </c>
      <c r="L6" t="s">
        <v>11</v>
      </c>
    </row>
    <row r="7" spans="1:13" hidden="1" x14ac:dyDescent="0.2">
      <c r="A7" s="4" t="s">
        <v>35</v>
      </c>
      <c r="B7" s="9"/>
      <c r="C7" s="9">
        <v>2</v>
      </c>
      <c r="D7" s="9">
        <v>2</v>
      </c>
      <c r="E7" s="9"/>
      <c r="F7" s="9"/>
      <c r="G7" s="9"/>
      <c r="H7" s="9"/>
      <c r="I7" s="9"/>
      <c r="J7" s="9"/>
      <c r="K7" s="9"/>
      <c r="L7" s="9">
        <v>1</v>
      </c>
      <c r="M7" s="9">
        <v>1</v>
      </c>
    </row>
    <row r="8" spans="1:13" hidden="1" x14ac:dyDescent="0.2">
      <c r="A8" s="12" t="s">
        <v>30</v>
      </c>
      <c r="B8" s="9"/>
      <c r="C8" s="9">
        <v>1</v>
      </c>
      <c r="D8" s="9">
        <v>1</v>
      </c>
      <c r="E8" s="9"/>
      <c r="F8" s="9"/>
      <c r="G8" s="9"/>
      <c r="H8" s="9"/>
      <c r="I8" s="9"/>
      <c r="J8" s="9"/>
      <c r="K8" s="9"/>
      <c r="L8" s="9"/>
      <c r="M8" s="9"/>
    </row>
    <row r="9" spans="1:13" hidden="1" x14ac:dyDescent="0.2">
      <c r="A9" s="13" t="s">
        <v>120</v>
      </c>
      <c r="B9" s="9"/>
      <c r="C9" s="9">
        <v>1</v>
      </c>
      <c r="D9" s="9">
        <v>1</v>
      </c>
      <c r="E9" s="9"/>
      <c r="F9" s="9"/>
      <c r="G9" s="9"/>
      <c r="H9" s="9"/>
      <c r="I9" s="9"/>
      <c r="J9" s="9"/>
      <c r="K9" s="9"/>
      <c r="L9" s="9"/>
      <c r="M9" s="9"/>
    </row>
    <row r="10" spans="1:13" hidden="1" x14ac:dyDescent="0.2">
      <c r="A10" s="22" t="s">
        <v>84</v>
      </c>
      <c r="B10" s="9"/>
      <c r="C10" s="9">
        <v>1</v>
      </c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</row>
    <row r="11" spans="1:13" hidden="1" x14ac:dyDescent="0.2">
      <c r="A11" s="12" t="s">
        <v>40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>
        <v>1</v>
      </c>
      <c r="M11" s="9">
        <v>1</v>
      </c>
    </row>
    <row r="12" spans="1:13" hidden="1" x14ac:dyDescent="0.2">
      <c r="A12" s="13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v>1</v>
      </c>
      <c r="M12" s="9">
        <v>1</v>
      </c>
    </row>
    <row r="13" spans="1:13" hidden="1" x14ac:dyDescent="0.2">
      <c r="A13" s="22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1</v>
      </c>
      <c r="M13" s="9">
        <v>1</v>
      </c>
    </row>
    <row r="14" spans="1:13" hidden="1" x14ac:dyDescent="0.2">
      <c r="A14" s="12" t="s">
        <v>45</v>
      </c>
      <c r="B14" s="9"/>
      <c r="C14" s="9">
        <v>1</v>
      </c>
      <c r="D14" s="9">
        <v>1</v>
      </c>
      <c r="E14" s="9"/>
      <c r="F14" s="9"/>
      <c r="G14" s="9"/>
      <c r="H14" s="9"/>
      <c r="I14" s="9"/>
      <c r="J14" s="9"/>
      <c r="K14" s="9"/>
      <c r="L14" s="9"/>
      <c r="M14" s="9"/>
    </row>
    <row r="15" spans="1:13" hidden="1" x14ac:dyDescent="0.2">
      <c r="A15" s="13" t="s">
        <v>120</v>
      </c>
      <c r="B15" s="9"/>
      <c r="C15" s="9">
        <v>1</v>
      </c>
      <c r="D15" s="9">
        <v>1</v>
      </c>
      <c r="E15" s="9"/>
      <c r="F15" s="9"/>
      <c r="G15" s="9"/>
      <c r="H15" s="9"/>
      <c r="I15" s="9"/>
      <c r="J15" s="9"/>
      <c r="K15" s="9"/>
      <c r="L15" s="9"/>
      <c r="M15" s="9"/>
    </row>
    <row r="16" spans="1:13" hidden="1" x14ac:dyDescent="0.2">
      <c r="A16" s="22" t="s">
        <v>84</v>
      </c>
      <c r="B16" s="9"/>
      <c r="C16" s="9">
        <v>1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</row>
    <row r="17" spans="1:13" hidden="1" x14ac:dyDescent="0.2">
      <c r="A17" s="4" t="s">
        <v>49</v>
      </c>
      <c r="B17" s="9">
        <v>1</v>
      </c>
      <c r="C17" s="9"/>
      <c r="D17" s="9">
        <v>1</v>
      </c>
      <c r="E17" s="9">
        <v>1</v>
      </c>
      <c r="F17" s="9"/>
      <c r="G17" s="9"/>
      <c r="H17" s="9">
        <v>1</v>
      </c>
      <c r="I17" s="9"/>
      <c r="J17" s="9"/>
      <c r="K17" s="9"/>
      <c r="L17" s="9"/>
      <c r="M17" s="9"/>
    </row>
    <row r="18" spans="1:13" hidden="1" x14ac:dyDescent="0.2">
      <c r="A18" s="12" t="s">
        <v>48</v>
      </c>
      <c r="B18" s="9"/>
      <c r="C18" s="9"/>
      <c r="D18" s="9"/>
      <c r="E18" s="9">
        <v>1</v>
      </c>
      <c r="F18" s="9"/>
      <c r="G18" s="9"/>
      <c r="H18" s="9">
        <v>1</v>
      </c>
      <c r="I18" s="9"/>
      <c r="J18" s="9"/>
      <c r="K18" s="9"/>
      <c r="L18" s="9"/>
      <c r="M18" s="9"/>
    </row>
    <row r="19" spans="1:13" hidden="1" x14ac:dyDescent="0.2">
      <c r="A19" s="13" t="s">
        <v>121</v>
      </c>
      <c r="B19" s="9"/>
      <c r="C19" s="9"/>
      <c r="D19" s="9"/>
      <c r="E19" s="9">
        <v>1</v>
      </c>
      <c r="F19" s="9"/>
      <c r="G19" s="9"/>
      <c r="H19" s="9">
        <v>1</v>
      </c>
      <c r="I19" s="9"/>
      <c r="J19" s="9"/>
      <c r="K19" s="9"/>
      <c r="L19" s="9"/>
      <c r="M19" s="9"/>
    </row>
    <row r="20" spans="1:13" hidden="1" x14ac:dyDescent="0.2">
      <c r="A20" s="22" t="s">
        <v>104</v>
      </c>
      <c r="B20" s="9"/>
      <c r="C20" s="9"/>
      <c r="D20" s="9"/>
      <c r="E20" s="9">
        <v>1</v>
      </c>
      <c r="F20" s="9"/>
      <c r="G20" s="9"/>
      <c r="H20" s="9">
        <v>1</v>
      </c>
      <c r="I20" s="9"/>
      <c r="J20" s="9"/>
      <c r="K20" s="9"/>
      <c r="L20" s="9"/>
      <c r="M20" s="9"/>
    </row>
    <row r="21" spans="1:13" hidden="1" x14ac:dyDescent="0.2">
      <c r="A21" s="12" t="s">
        <v>51</v>
      </c>
      <c r="B21" s="9">
        <v>1</v>
      </c>
      <c r="C21" s="9"/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</row>
    <row r="22" spans="1:13" hidden="1" x14ac:dyDescent="0.2">
      <c r="A22" s="13" t="s">
        <v>120</v>
      </c>
      <c r="B22" s="9">
        <v>1</v>
      </c>
      <c r="C22" s="9"/>
      <c r="D22" s="9">
        <v>1</v>
      </c>
      <c r="E22" s="9"/>
      <c r="F22" s="9"/>
      <c r="G22" s="9"/>
      <c r="H22" s="9"/>
      <c r="I22" s="9"/>
      <c r="J22" s="9"/>
      <c r="K22" s="9"/>
      <c r="L22" s="9"/>
      <c r="M22" s="9"/>
    </row>
    <row r="23" spans="1:13" hidden="1" x14ac:dyDescent="0.2">
      <c r="A23" s="22" t="s">
        <v>105</v>
      </c>
      <c r="B23" s="9">
        <v>1</v>
      </c>
      <c r="C23" s="9"/>
      <c r="D23" s="9">
        <v>1</v>
      </c>
      <c r="E23" s="9"/>
      <c r="F23" s="9"/>
      <c r="G23" s="9"/>
      <c r="H23" s="9"/>
      <c r="I23" s="9"/>
      <c r="J23" s="9"/>
      <c r="K23" s="9"/>
      <c r="L23" s="9"/>
      <c r="M23" s="9"/>
    </row>
    <row r="24" spans="1:13" hidden="1" x14ac:dyDescent="0.2">
      <c r="A24" s="4" t="s">
        <v>31</v>
      </c>
      <c r="B24" s="9"/>
      <c r="C24" s="9">
        <v>2</v>
      </c>
      <c r="D24" s="9">
        <v>2</v>
      </c>
      <c r="E24" s="9"/>
      <c r="F24" s="9">
        <v>2</v>
      </c>
      <c r="G24" s="9"/>
      <c r="H24" s="9">
        <v>2</v>
      </c>
      <c r="I24" s="9"/>
      <c r="J24" s="9"/>
      <c r="K24" s="9"/>
      <c r="L24" s="9"/>
      <c r="M24" s="9"/>
    </row>
    <row r="25" spans="1:13" hidden="1" x14ac:dyDescent="0.2">
      <c r="A25" s="12" t="s">
        <v>30</v>
      </c>
      <c r="B25" s="9"/>
      <c r="C25" s="9">
        <v>1</v>
      </c>
      <c r="D25" s="9">
        <v>1</v>
      </c>
      <c r="E25" s="9"/>
      <c r="F25" s="9"/>
      <c r="G25" s="9"/>
      <c r="H25" s="9"/>
      <c r="I25" s="9"/>
      <c r="J25" s="9"/>
      <c r="K25" s="9"/>
      <c r="L25" s="9"/>
      <c r="M25" s="9"/>
    </row>
    <row r="26" spans="1:13" hidden="1" x14ac:dyDescent="0.2">
      <c r="A26" s="13" t="s">
        <v>120</v>
      </c>
      <c r="B26" s="9"/>
      <c r="C26" s="9">
        <v>1</v>
      </c>
      <c r="D26" s="9">
        <v>1</v>
      </c>
      <c r="E26" s="9"/>
      <c r="F26" s="9"/>
      <c r="G26" s="9"/>
      <c r="H26" s="9"/>
      <c r="I26" s="9"/>
      <c r="J26" s="9"/>
      <c r="K26" s="9"/>
      <c r="L26" s="9"/>
      <c r="M26" s="9"/>
    </row>
    <row r="27" spans="1:13" hidden="1" x14ac:dyDescent="0.2">
      <c r="A27" s="22" t="s">
        <v>84</v>
      </c>
      <c r="B27" s="9"/>
      <c r="C27" s="9">
        <v>1</v>
      </c>
      <c r="D27" s="9">
        <v>1</v>
      </c>
      <c r="E27" s="9"/>
      <c r="F27" s="9"/>
      <c r="G27" s="9"/>
      <c r="H27" s="9"/>
      <c r="I27" s="9"/>
      <c r="J27" s="9"/>
      <c r="K27" s="9"/>
      <c r="L27" s="9"/>
      <c r="M27" s="9"/>
    </row>
    <row r="28" spans="1:13" hidden="1" x14ac:dyDescent="0.2">
      <c r="A28" s="12" t="s">
        <v>40</v>
      </c>
      <c r="B28" s="9"/>
      <c r="C28" s="9"/>
      <c r="D28" s="9"/>
      <c r="E28" s="9"/>
      <c r="F28" s="9">
        <v>1</v>
      </c>
      <c r="G28" s="9"/>
      <c r="H28" s="9">
        <v>1</v>
      </c>
      <c r="I28" s="9"/>
      <c r="J28" s="9"/>
      <c r="K28" s="9"/>
      <c r="L28" s="9"/>
      <c r="M28" s="9"/>
    </row>
    <row r="29" spans="1:13" hidden="1" x14ac:dyDescent="0.2">
      <c r="A29" s="13" t="s">
        <v>23</v>
      </c>
      <c r="B29" s="9"/>
      <c r="C29" s="9"/>
      <c r="D29" s="9"/>
      <c r="E29" s="9"/>
      <c r="F29" s="9">
        <v>1</v>
      </c>
      <c r="G29" s="9"/>
      <c r="H29" s="9">
        <v>1</v>
      </c>
      <c r="I29" s="9"/>
      <c r="J29" s="9"/>
      <c r="K29" s="9"/>
      <c r="L29" s="9"/>
      <c r="M29" s="9"/>
    </row>
    <row r="30" spans="1:13" hidden="1" x14ac:dyDescent="0.2">
      <c r="A30" s="22" t="s">
        <v>83</v>
      </c>
      <c r="B30" s="9"/>
      <c r="C30" s="9"/>
      <c r="D30" s="9"/>
      <c r="E30" s="9"/>
      <c r="F30" s="9">
        <v>1</v>
      </c>
      <c r="G30" s="9"/>
      <c r="H30" s="9">
        <v>1</v>
      </c>
      <c r="I30" s="9"/>
      <c r="J30" s="9"/>
      <c r="K30" s="9"/>
      <c r="L30" s="9"/>
      <c r="M30" s="9"/>
    </row>
    <row r="31" spans="1:13" hidden="1" x14ac:dyDescent="0.2">
      <c r="A31" s="12" t="s">
        <v>34</v>
      </c>
      <c r="B31" s="9"/>
      <c r="C31" s="9">
        <v>1</v>
      </c>
      <c r="D31" s="9">
        <v>1</v>
      </c>
      <c r="E31" s="9"/>
      <c r="F31" s="9"/>
      <c r="G31" s="9"/>
      <c r="H31" s="9"/>
      <c r="I31" s="9"/>
      <c r="J31" s="9"/>
      <c r="K31" s="9"/>
      <c r="L31" s="9"/>
      <c r="M31" s="9"/>
    </row>
    <row r="32" spans="1:13" hidden="1" x14ac:dyDescent="0.2">
      <c r="A32" s="13" t="s">
        <v>120</v>
      </c>
      <c r="B32" s="9"/>
      <c r="C32" s="9">
        <v>1</v>
      </c>
      <c r="D32" s="9">
        <v>1</v>
      </c>
      <c r="E32" s="9"/>
      <c r="F32" s="9"/>
      <c r="G32" s="9"/>
      <c r="H32" s="9"/>
      <c r="I32" s="9"/>
      <c r="J32" s="9"/>
      <c r="K32" s="9"/>
      <c r="L32" s="9"/>
      <c r="M32" s="9"/>
    </row>
    <row r="33" spans="1:13" hidden="1" x14ac:dyDescent="0.2">
      <c r="A33" s="22" t="s">
        <v>84</v>
      </c>
      <c r="B33" s="9"/>
      <c r="C33" s="9">
        <v>1</v>
      </c>
      <c r="D33" s="9">
        <v>1</v>
      </c>
      <c r="E33" s="9"/>
      <c r="F33" s="9"/>
      <c r="G33" s="9"/>
      <c r="H33" s="9"/>
      <c r="I33" s="9"/>
      <c r="J33" s="9"/>
      <c r="K33" s="9"/>
      <c r="L33" s="9"/>
      <c r="M33" s="9"/>
    </row>
    <row r="34" spans="1:13" hidden="1" x14ac:dyDescent="0.2">
      <c r="A34" s="12" t="s">
        <v>99</v>
      </c>
      <c r="B34" s="9"/>
      <c r="C34" s="9"/>
      <c r="D34" s="9"/>
      <c r="E34" s="9"/>
      <c r="F34" s="9">
        <v>1</v>
      </c>
      <c r="G34" s="9"/>
      <c r="H34" s="9">
        <v>1</v>
      </c>
      <c r="I34" s="9"/>
      <c r="J34" s="9"/>
      <c r="K34" s="9"/>
      <c r="L34" s="9"/>
      <c r="M34" s="9"/>
    </row>
    <row r="35" spans="1:13" hidden="1" x14ac:dyDescent="0.2">
      <c r="A35" s="13" t="s">
        <v>27</v>
      </c>
      <c r="B35" s="9"/>
      <c r="C35" s="9"/>
      <c r="D35" s="9"/>
      <c r="E35" s="9"/>
      <c r="F35" s="9">
        <v>1</v>
      </c>
      <c r="G35" s="9"/>
      <c r="H35" s="9">
        <v>1</v>
      </c>
      <c r="I35" s="9"/>
      <c r="J35" s="9"/>
      <c r="K35" s="9"/>
      <c r="L35" s="9"/>
      <c r="M35" s="9"/>
    </row>
    <row r="36" spans="1:13" hidden="1" x14ac:dyDescent="0.2">
      <c r="A36" s="22" t="s">
        <v>86</v>
      </c>
      <c r="B36" s="9"/>
      <c r="C36" s="9"/>
      <c r="D36" s="9"/>
      <c r="E36" s="9"/>
      <c r="F36" s="9">
        <v>1</v>
      </c>
      <c r="G36" s="9"/>
      <c r="H36" s="9">
        <v>1</v>
      </c>
      <c r="I36" s="9"/>
      <c r="J36" s="9"/>
      <c r="K36" s="9"/>
      <c r="L36" s="9"/>
      <c r="M36" s="9"/>
    </row>
    <row r="37" spans="1:13" hidden="1" x14ac:dyDescent="0.2">
      <c r="A37" s="4" t="s">
        <v>37</v>
      </c>
      <c r="B37" s="9"/>
      <c r="C37" s="9">
        <v>2</v>
      </c>
      <c r="D37" s="9">
        <v>2</v>
      </c>
      <c r="E37" s="9"/>
      <c r="F37" s="9"/>
      <c r="G37" s="9"/>
      <c r="H37" s="9"/>
      <c r="I37" s="9"/>
      <c r="J37" s="9"/>
      <c r="K37" s="9"/>
      <c r="L37" s="9">
        <v>1</v>
      </c>
      <c r="M37" s="9">
        <v>1</v>
      </c>
    </row>
    <row r="38" spans="1:13" hidden="1" x14ac:dyDescent="0.2">
      <c r="A38" s="12" t="s">
        <v>30</v>
      </c>
      <c r="B38" s="9"/>
      <c r="C38" s="9">
        <v>1</v>
      </c>
      <c r="D38" s="9">
        <v>1</v>
      </c>
      <c r="E38" s="9"/>
      <c r="F38" s="9"/>
      <c r="G38" s="9"/>
      <c r="H38" s="9"/>
      <c r="I38" s="9"/>
      <c r="J38" s="9"/>
      <c r="K38" s="9"/>
      <c r="L38" s="9"/>
      <c r="M38" s="9"/>
    </row>
    <row r="39" spans="1:13" hidden="1" x14ac:dyDescent="0.2">
      <c r="A39" s="13" t="s">
        <v>120</v>
      </c>
      <c r="B39" s="9"/>
      <c r="C39" s="9">
        <v>1</v>
      </c>
      <c r="D39" s="9">
        <v>1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 hidden="1" x14ac:dyDescent="0.2">
      <c r="A40" s="22" t="s">
        <v>84</v>
      </c>
      <c r="B40" s="9"/>
      <c r="C40" s="9">
        <v>1</v>
      </c>
      <c r="D40" s="9">
        <v>1</v>
      </c>
      <c r="E40" s="9"/>
      <c r="F40" s="9"/>
      <c r="G40" s="9"/>
      <c r="H40" s="9"/>
      <c r="I40" s="9"/>
      <c r="J40" s="9"/>
      <c r="K40" s="9"/>
      <c r="L40" s="9"/>
      <c r="M40" s="9"/>
    </row>
    <row r="41" spans="1:13" hidden="1" x14ac:dyDescent="0.2">
      <c r="A41" s="12" t="s">
        <v>40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>
        <v>1</v>
      </c>
      <c r="M41" s="9">
        <v>1</v>
      </c>
    </row>
    <row r="42" spans="1:13" hidden="1" x14ac:dyDescent="0.2">
      <c r="A42" s="13" t="s">
        <v>26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>
        <v>1</v>
      </c>
      <c r="M42" s="9">
        <v>1</v>
      </c>
    </row>
    <row r="43" spans="1:13" hidden="1" x14ac:dyDescent="0.2">
      <c r="A43" s="22" t="s">
        <v>11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>
        <v>1</v>
      </c>
      <c r="M43" s="9">
        <v>1</v>
      </c>
    </row>
    <row r="44" spans="1:13" hidden="1" x14ac:dyDescent="0.2">
      <c r="A44" s="12" t="s">
        <v>45</v>
      </c>
      <c r="B44" s="9"/>
      <c r="C44" s="9">
        <v>1</v>
      </c>
      <c r="D44" s="9">
        <v>1</v>
      </c>
      <c r="E44" s="9"/>
      <c r="F44" s="9"/>
      <c r="G44" s="9"/>
      <c r="H44" s="9"/>
      <c r="I44" s="9"/>
      <c r="J44" s="9"/>
      <c r="K44" s="9"/>
      <c r="L44" s="9"/>
      <c r="M44" s="9"/>
    </row>
    <row r="45" spans="1:13" hidden="1" x14ac:dyDescent="0.2">
      <c r="A45" s="13" t="s">
        <v>120</v>
      </c>
      <c r="B45" s="9"/>
      <c r="C45" s="9">
        <v>1</v>
      </c>
      <c r="D45" s="9">
        <v>1</v>
      </c>
      <c r="E45" s="9"/>
      <c r="F45" s="9"/>
      <c r="G45" s="9"/>
      <c r="H45" s="9"/>
      <c r="I45" s="9"/>
      <c r="J45" s="9"/>
      <c r="K45" s="9"/>
      <c r="L45" s="9"/>
      <c r="M45" s="9"/>
    </row>
    <row r="46" spans="1:13" hidden="1" x14ac:dyDescent="0.2">
      <c r="A46" s="22" t="s">
        <v>84</v>
      </c>
      <c r="B46" s="9"/>
      <c r="C46" s="9">
        <v>1</v>
      </c>
      <c r="D46" s="9">
        <v>1</v>
      </c>
      <c r="E46" s="9"/>
      <c r="F46" s="9"/>
      <c r="G46" s="9"/>
      <c r="H46" s="9"/>
      <c r="I46" s="9"/>
      <c r="J46" s="9"/>
      <c r="K46" s="9"/>
      <c r="L46" s="9"/>
      <c r="M46" s="9"/>
    </row>
    <row r="47" spans="1:13" hidden="1" x14ac:dyDescent="0.2">
      <c r="A47" s="4" t="s">
        <v>50</v>
      </c>
      <c r="B47" s="9">
        <v>1</v>
      </c>
      <c r="C47" s="9"/>
      <c r="D47" s="9">
        <v>1</v>
      </c>
      <c r="E47" s="9">
        <v>1</v>
      </c>
      <c r="F47" s="9"/>
      <c r="G47" s="9"/>
      <c r="H47" s="9">
        <v>1</v>
      </c>
      <c r="I47" s="9"/>
      <c r="J47" s="9"/>
      <c r="K47" s="9"/>
      <c r="L47" s="9"/>
      <c r="M47" s="9"/>
    </row>
    <row r="48" spans="1:13" hidden="1" x14ac:dyDescent="0.2">
      <c r="A48" s="12" t="s">
        <v>48</v>
      </c>
      <c r="B48" s="9"/>
      <c r="C48" s="9"/>
      <c r="D48" s="9"/>
      <c r="E48" s="9">
        <v>1</v>
      </c>
      <c r="F48" s="9"/>
      <c r="G48" s="9"/>
      <c r="H48" s="9">
        <v>1</v>
      </c>
      <c r="I48" s="9"/>
      <c r="J48" s="9"/>
      <c r="K48" s="9"/>
      <c r="L48" s="9"/>
      <c r="M48" s="9"/>
    </row>
    <row r="49" spans="1:13" hidden="1" x14ac:dyDescent="0.2">
      <c r="A49" s="13" t="s">
        <v>121</v>
      </c>
      <c r="B49" s="9"/>
      <c r="C49" s="9"/>
      <c r="D49" s="9"/>
      <c r="E49" s="9">
        <v>1</v>
      </c>
      <c r="F49" s="9"/>
      <c r="G49" s="9"/>
      <c r="H49" s="9">
        <v>1</v>
      </c>
      <c r="I49" s="9"/>
      <c r="J49" s="9"/>
      <c r="K49" s="9"/>
      <c r="L49" s="9"/>
      <c r="M49" s="9"/>
    </row>
    <row r="50" spans="1:13" hidden="1" x14ac:dyDescent="0.2">
      <c r="A50" s="22" t="s">
        <v>104</v>
      </c>
      <c r="B50" s="9"/>
      <c r="C50" s="9"/>
      <c r="D50" s="9"/>
      <c r="E50" s="9">
        <v>1</v>
      </c>
      <c r="F50" s="9"/>
      <c r="G50" s="9"/>
      <c r="H50" s="9">
        <v>1</v>
      </c>
      <c r="I50" s="9"/>
      <c r="J50" s="9"/>
      <c r="K50" s="9"/>
      <c r="L50" s="9"/>
      <c r="M50" s="9"/>
    </row>
    <row r="51" spans="1:13" hidden="1" x14ac:dyDescent="0.2">
      <c r="A51" s="12" t="s">
        <v>51</v>
      </c>
      <c r="B51" s="9">
        <v>1</v>
      </c>
      <c r="C51" s="9"/>
      <c r="D51" s="9">
        <v>1</v>
      </c>
      <c r="E51" s="9"/>
      <c r="F51" s="9"/>
      <c r="G51" s="9"/>
      <c r="H51" s="9"/>
      <c r="I51" s="9"/>
      <c r="J51" s="9"/>
      <c r="K51" s="9"/>
      <c r="L51" s="9"/>
      <c r="M51" s="9"/>
    </row>
    <row r="52" spans="1:13" hidden="1" x14ac:dyDescent="0.2">
      <c r="A52" s="13" t="s">
        <v>120</v>
      </c>
      <c r="B52" s="9">
        <v>1</v>
      </c>
      <c r="C52" s="9"/>
      <c r="D52" s="9">
        <v>1</v>
      </c>
      <c r="E52" s="9"/>
      <c r="F52" s="9"/>
      <c r="G52" s="9"/>
      <c r="H52" s="9"/>
      <c r="I52" s="9"/>
      <c r="J52" s="9"/>
      <c r="K52" s="9"/>
      <c r="L52" s="9"/>
      <c r="M52" s="9"/>
    </row>
    <row r="53" spans="1:13" hidden="1" x14ac:dyDescent="0.2">
      <c r="A53" s="22" t="s">
        <v>105</v>
      </c>
      <c r="B53" s="9">
        <v>1</v>
      </c>
      <c r="C53" s="9"/>
      <c r="D53" s="9">
        <v>1</v>
      </c>
      <c r="E53" s="9"/>
      <c r="F53" s="9"/>
      <c r="G53" s="9"/>
      <c r="H53" s="9"/>
      <c r="I53" s="9"/>
      <c r="J53" s="9"/>
      <c r="K53" s="9"/>
      <c r="L53" s="9"/>
      <c r="M53" s="9"/>
    </row>
    <row r="54" spans="1:13" hidden="1" x14ac:dyDescent="0.2">
      <c r="A54" s="4" t="s">
        <v>33</v>
      </c>
      <c r="B54" s="9"/>
      <c r="C54" s="9">
        <v>2</v>
      </c>
      <c r="D54" s="9">
        <v>2</v>
      </c>
      <c r="E54" s="9"/>
      <c r="F54" s="9">
        <v>2</v>
      </c>
      <c r="G54" s="9"/>
      <c r="H54" s="9">
        <v>2</v>
      </c>
      <c r="I54" s="9"/>
      <c r="J54" s="9"/>
      <c r="K54" s="9"/>
      <c r="L54" s="9"/>
      <c r="M54" s="9"/>
    </row>
    <row r="55" spans="1:13" hidden="1" x14ac:dyDescent="0.2">
      <c r="A55" s="12" t="s">
        <v>30</v>
      </c>
      <c r="B55" s="9"/>
      <c r="C55" s="9">
        <v>1</v>
      </c>
      <c r="D55" s="9">
        <v>1</v>
      </c>
      <c r="E55" s="9"/>
      <c r="F55" s="9"/>
      <c r="G55" s="9"/>
      <c r="H55" s="9"/>
      <c r="I55" s="9"/>
      <c r="J55" s="9"/>
      <c r="K55" s="9"/>
      <c r="L55" s="9"/>
      <c r="M55" s="9"/>
    </row>
    <row r="56" spans="1:13" hidden="1" x14ac:dyDescent="0.2">
      <c r="A56" s="13" t="s">
        <v>120</v>
      </c>
      <c r="B56" s="9"/>
      <c r="C56" s="9">
        <v>1</v>
      </c>
      <c r="D56" s="9">
        <v>1</v>
      </c>
      <c r="E56" s="9"/>
      <c r="F56" s="9"/>
      <c r="G56" s="9"/>
      <c r="H56" s="9"/>
      <c r="I56" s="9"/>
      <c r="J56" s="9"/>
      <c r="K56" s="9"/>
      <c r="L56" s="9"/>
      <c r="M56" s="9"/>
    </row>
    <row r="57" spans="1:13" hidden="1" x14ac:dyDescent="0.2">
      <c r="A57" s="22" t="s">
        <v>84</v>
      </c>
      <c r="B57" s="9"/>
      <c r="C57" s="9">
        <v>1</v>
      </c>
      <c r="D57" s="9">
        <v>1</v>
      </c>
      <c r="E57" s="9"/>
      <c r="F57" s="9"/>
      <c r="G57" s="9"/>
      <c r="H57" s="9"/>
      <c r="I57" s="9"/>
      <c r="J57" s="9"/>
      <c r="K57" s="9"/>
      <c r="L57" s="9"/>
      <c r="M57" s="9"/>
    </row>
    <row r="58" spans="1:13" hidden="1" x14ac:dyDescent="0.2">
      <c r="A58" s="12" t="s">
        <v>40</v>
      </c>
      <c r="B58" s="9"/>
      <c r="C58" s="9"/>
      <c r="D58" s="9"/>
      <c r="E58" s="9"/>
      <c r="F58" s="9">
        <v>1</v>
      </c>
      <c r="G58" s="9"/>
      <c r="H58" s="9">
        <v>1</v>
      </c>
      <c r="I58" s="9"/>
      <c r="J58" s="9"/>
      <c r="K58" s="9"/>
      <c r="L58" s="9"/>
      <c r="M58" s="9"/>
    </row>
    <row r="59" spans="1:13" hidden="1" x14ac:dyDescent="0.2">
      <c r="A59" s="13" t="s">
        <v>23</v>
      </c>
      <c r="B59" s="9"/>
      <c r="C59" s="9"/>
      <c r="D59" s="9"/>
      <c r="E59" s="9"/>
      <c r="F59" s="9">
        <v>1</v>
      </c>
      <c r="G59" s="9"/>
      <c r="H59" s="9">
        <v>1</v>
      </c>
      <c r="I59" s="9"/>
      <c r="J59" s="9"/>
      <c r="K59" s="9"/>
      <c r="L59" s="9"/>
      <c r="M59" s="9"/>
    </row>
    <row r="60" spans="1:13" hidden="1" x14ac:dyDescent="0.2">
      <c r="A60" s="22" t="s">
        <v>83</v>
      </c>
      <c r="B60" s="9"/>
      <c r="C60" s="9"/>
      <c r="D60" s="9"/>
      <c r="E60" s="9"/>
      <c r="F60" s="9">
        <v>1</v>
      </c>
      <c r="G60" s="9"/>
      <c r="H60" s="9">
        <v>1</v>
      </c>
      <c r="I60" s="9"/>
      <c r="J60" s="9"/>
      <c r="K60" s="9"/>
      <c r="L60" s="9"/>
      <c r="M60" s="9"/>
    </row>
    <row r="61" spans="1:13" hidden="1" x14ac:dyDescent="0.2">
      <c r="A61" s="12" t="s">
        <v>34</v>
      </c>
      <c r="B61" s="9"/>
      <c r="C61" s="9">
        <v>1</v>
      </c>
      <c r="D61" s="9">
        <v>1</v>
      </c>
      <c r="E61" s="9"/>
      <c r="F61" s="9"/>
      <c r="G61" s="9"/>
      <c r="H61" s="9"/>
      <c r="I61" s="9"/>
      <c r="J61" s="9"/>
      <c r="K61" s="9"/>
      <c r="L61" s="9"/>
      <c r="M61" s="9"/>
    </row>
    <row r="62" spans="1:13" hidden="1" x14ac:dyDescent="0.2">
      <c r="A62" s="13" t="s">
        <v>120</v>
      </c>
      <c r="B62" s="9"/>
      <c r="C62" s="9">
        <v>1</v>
      </c>
      <c r="D62" s="9">
        <v>1</v>
      </c>
      <c r="E62" s="9"/>
      <c r="F62" s="9"/>
      <c r="G62" s="9"/>
      <c r="H62" s="9"/>
      <c r="I62" s="9"/>
      <c r="J62" s="9"/>
      <c r="K62" s="9"/>
      <c r="L62" s="9"/>
      <c r="M62" s="9"/>
    </row>
    <row r="63" spans="1:13" hidden="1" x14ac:dyDescent="0.2">
      <c r="A63" s="22" t="s">
        <v>84</v>
      </c>
      <c r="B63" s="9"/>
      <c r="C63" s="9">
        <v>1</v>
      </c>
      <c r="D63" s="9">
        <v>1</v>
      </c>
      <c r="E63" s="9"/>
      <c r="F63" s="9"/>
      <c r="G63" s="9"/>
      <c r="H63" s="9"/>
      <c r="I63" s="9"/>
      <c r="J63" s="9"/>
      <c r="K63" s="9"/>
      <c r="L63" s="9"/>
      <c r="M63" s="9"/>
    </row>
    <row r="64" spans="1:13" hidden="1" x14ac:dyDescent="0.2">
      <c r="A64" s="12" t="s">
        <v>99</v>
      </c>
      <c r="B64" s="9"/>
      <c r="C64" s="9"/>
      <c r="D64" s="9"/>
      <c r="E64" s="9"/>
      <c r="F64" s="9">
        <v>1</v>
      </c>
      <c r="G64" s="9"/>
      <c r="H64" s="9">
        <v>1</v>
      </c>
      <c r="I64" s="9"/>
      <c r="J64" s="9"/>
      <c r="K64" s="9"/>
      <c r="L64" s="9"/>
      <c r="M64" s="9"/>
    </row>
    <row r="65" spans="1:13" hidden="1" x14ac:dyDescent="0.2">
      <c r="A65" s="13" t="s">
        <v>27</v>
      </c>
      <c r="B65" s="9"/>
      <c r="C65" s="9"/>
      <c r="D65" s="9"/>
      <c r="E65" s="9"/>
      <c r="F65" s="9">
        <v>1</v>
      </c>
      <c r="G65" s="9"/>
      <c r="H65" s="9">
        <v>1</v>
      </c>
      <c r="I65" s="9"/>
      <c r="J65" s="9"/>
      <c r="K65" s="9"/>
      <c r="L65" s="9"/>
      <c r="M65" s="9"/>
    </row>
    <row r="66" spans="1:13" hidden="1" x14ac:dyDescent="0.2">
      <c r="A66" s="22" t="s">
        <v>86</v>
      </c>
      <c r="B66" s="9"/>
      <c r="C66" s="9"/>
      <c r="D66" s="9"/>
      <c r="E66" s="9"/>
      <c r="F66" s="9">
        <v>1</v>
      </c>
      <c r="G66" s="9"/>
      <c r="H66" s="9">
        <v>1</v>
      </c>
      <c r="I66" s="9"/>
      <c r="J66" s="9"/>
      <c r="K66" s="9"/>
      <c r="L66" s="9"/>
      <c r="M66" s="9"/>
    </row>
    <row r="67" spans="1:13" hidden="1" x14ac:dyDescent="0.2">
      <c r="A67" s="4" t="s">
        <v>93</v>
      </c>
      <c r="B67" s="9"/>
      <c r="C67" s="9"/>
      <c r="D67" s="9"/>
      <c r="E67" s="9"/>
      <c r="F67" s="9"/>
      <c r="G67" s="9"/>
      <c r="H67" s="9"/>
      <c r="I67" s="9">
        <v>2</v>
      </c>
      <c r="J67" s="9"/>
      <c r="K67" s="9"/>
      <c r="L67" s="9"/>
      <c r="M67" s="9">
        <v>2</v>
      </c>
    </row>
    <row r="68" spans="1:13" hidden="1" x14ac:dyDescent="0.2">
      <c r="A68" s="12" t="s">
        <v>91</v>
      </c>
      <c r="B68" s="9"/>
      <c r="C68" s="9"/>
      <c r="D68" s="9"/>
      <c r="E68" s="9"/>
      <c r="F68" s="9"/>
      <c r="G68" s="9"/>
      <c r="H68" s="9"/>
      <c r="I68" s="9">
        <v>1</v>
      </c>
      <c r="J68" s="9"/>
      <c r="K68" s="9"/>
      <c r="L68" s="9"/>
      <c r="M68" s="9">
        <v>1</v>
      </c>
    </row>
    <row r="69" spans="1:13" hidden="1" x14ac:dyDescent="0.2">
      <c r="A69" s="13" t="s">
        <v>18</v>
      </c>
      <c r="B69" s="9"/>
      <c r="C69" s="9"/>
      <c r="D69" s="9"/>
      <c r="E69" s="9"/>
      <c r="F69" s="9"/>
      <c r="G69" s="9"/>
      <c r="H69" s="9"/>
      <c r="I69" s="9">
        <v>1</v>
      </c>
      <c r="J69" s="9"/>
      <c r="K69" s="9"/>
      <c r="L69" s="9"/>
      <c r="M69" s="9">
        <v>1</v>
      </c>
    </row>
    <row r="70" spans="1:13" hidden="1" x14ac:dyDescent="0.2">
      <c r="A70" s="22" t="s">
        <v>19</v>
      </c>
      <c r="B70" s="9"/>
      <c r="C70" s="9"/>
      <c r="D70" s="9"/>
      <c r="E70" s="9"/>
      <c r="F70" s="9"/>
      <c r="G70" s="9"/>
      <c r="H70" s="9"/>
      <c r="I70" s="9">
        <v>1</v>
      </c>
      <c r="J70" s="9"/>
      <c r="K70" s="9"/>
      <c r="L70" s="9"/>
      <c r="M70" s="9">
        <v>1</v>
      </c>
    </row>
    <row r="71" spans="1:13" hidden="1" x14ac:dyDescent="0.2">
      <c r="A71" s="12" t="s">
        <v>92</v>
      </c>
      <c r="B71" s="9"/>
      <c r="C71" s="9"/>
      <c r="D71" s="9"/>
      <c r="E71" s="9"/>
      <c r="F71" s="9"/>
      <c r="G71" s="9"/>
      <c r="H71" s="9"/>
      <c r="I71" s="9">
        <v>1</v>
      </c>
      <c r="J71" s="9"/>
      <c r="K71" s="9"/>
      <c r="L71" s="9"/>
      <c r="M71" s="9">
        <v>1</v>
      </c>
    </row>
    <row r="72" spans="1:13" hidden="1" x14ac:dyDescent="0.2">
      <c r="A72" s="13" t="s">
        <v>18</v>
      </c>
      <c r="B72" s="9"/>
      <c r="C72" s="9"/>
      <c r="D72" s="9"/>
      <c r="E72" s="9"/>
      <c r="F72" s="9"/>
      <c r="G72" s="9"/>
      <c r="H72" s="9"/>
      <c r="I72" s="9">
        <v>1</v>
      </c>
      <c r="J72" s="9"/>
      <c r="K72" s="9"/>
      <c r="L72" s="9"/>
      <c r="M72" s="9">
        <v>1</v>
      </c>
    </row>
    <row r="73" spans="1:13" hidden="1" x14ac:dyDescent="0.2">
      <c r="A73" s="22" t="s">
        <v>19</v>
      </c>
      <c r="B73" s="9"/>
      <c r="C73" s="9"/>
      <c r="D73" s="9"/>
      <c r="E73" s="9"/>
      <c r="F73" s="9"/>
      <c r="G73" s="9"/>
      <c r="H73" s="9"/>
      <c r="I73" s="9">
        <v>1</v>
      </c>
      <c r="J73" s="9"/>
      <c r="K73" s="9"/>
      <c r="L73" s="9"/>
      <c r="M73" s="9">
        <v>1</v>
      </c>
    </row>
    <row r="74" spans="1:13" hidden="1" x14ac:dyDescent="0.2">
      <c r="A74" s="4" t="s">
        <v>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>
        <v>1</v>
      </c>
      <c r="M74" s="9">
        <v>1</v>
      </c>
    </row>
    <row r="75" spans="1:13" hidden="1" x14ac:dyDescent="0.2">
      <c r="A75" s="12" t="s">
        <v>40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>
        <v>1</v>
      </c>
      <c r="M75" s="9">
        <v>1</v>
      </c>
    </row>
    <row r="76" spans="1:13" hidden="1" x14ac:dyDescent="0.2">
      <c r="A76" s="13" t="s">
        <v>25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>
        <v>1</v>
      </c>
      <c r="M76" s="9">
        <v>1</v>
      </c>
    </row>
    <row r="77" spans="1:13" hidden="1" x14ac:dyDescent="0.2">
      <c r="A77" s="22" t="s">
        <v>11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>
        <v>1</v>
      </c>
      <c r="M77" s="9">
        <v>1</v>
      </c>
    </row>
    <row r="78" spans="1:13" hidden="1" x14ac:dyDescent="0.2">
      <c r="A78" s="4" t="s">
        <v>39</v>
      </c>
      <c r="B78" s="9"/>
      <c r="C78" s="9"/>
      <c r="D78" s="9"/>
      <c r="E78" s="9"/>
      <c r="F78" s="9"/>
      <c r="G78" s="9">
        <v>2</v>
      </c>
      <c r="H78" s="9">
        <v>2</v>
      </c>
      <c r="I78" s="9"/>
      <c r="J78" s="9"/>
      <c r="K78" s="9">
        <v>1</v>
      </c>
      <c r="L78" s="9"/>
      <c r="M78" s="9">
        <v>1</v>
      </c>
    </row>
    <row r="79" spans="1:13" hidden="1" x14ac:dyDescent="0.2">
      <c r="A79" s="12" t="s">
        <v>38</v>
      </c>
      <c r="B79" s="9"/>
      <c r="C79" s="9"/>
      <c r="D79" s="9"/>
      <c r="E79" s="9"/>
      <c r="F79" s="9"/>
      <c r="G79" s="9">
        <v>1</v>
      </c>
      <c r="H79" s="9">
        <v>1</v>
      </c>
      <c r="I79" s="9"/>
      <c r="J79" s="9"/>
      <c r="K79" s="9"/>
      <c r="L79" s="9"/>
      <c r="M79" s="9"/>
    </row>
    <row r="80" spans="1:13" hidden="1" x14ac:dyDescent="0.2">
      <c r="A80" s="13" t="s">
        <v>16</v>
      </c>
      <c r="B80" s="9"/>
      <c r="C80" s="9"/>
      <c r="D80" s="9"/>
      <c r="E80" s="9"/>
      <c r="F80" s="9"/>
      <c r="G80" s="9">
        <v>1</v>
      </c>
      <c r="H80" s="9">
        <v>1</v>
      </c>
      <c r="I80" s="9"/>
      <c r="J80" s="9"/>
      <c r="K80" s="9"/>
      <c r="L80" s="9"/>
      <c r="M80" s="9"/>
    </row>
    <row r="81" spans="1:13" hidden="1" x14ac:dyDescent="0.2">
      <c r="A81" s="22" t="s">
        <v>106</v>
      </c>
      <c r="B81" s="9"/>
      <c r="C81" s="9"/>
      <c r="D81" s="9"/>
      <c r="E81" s="9"/>
      <c r="F81" s="9"/>
      <c r="G81" s="9">
        <v>1</v>
      </c>
      <c r="H81" s="9">
        <v>1</v>
      </c>
      <c r="I81" s="9"/>
      <c r="J81" s="9"/>
      <c r="K81" s="9"/>
      <c r="L81" s="9"/>
      <c r="M81" s="9"/>
    </row>
    <row r="82" spans="1:13" hidden="1" x14ac:dyDescent="0.2">
      <c r="A82" s="12" t="s">
        <v>40</v>
      </c>
      <c r="B82" s="9"/>
      <c r="C82" s="9"/>
      <c r="D82" s="9"/>
      <c r="E82" s="9"/>
      <c r="F82" s="9"/>
      <c r="G82" s="9"/>
      <c r="H82" s="9"/>
      <c r="I82" s="9"/>
      <c r="J82" s="9"/>
      <c r="K82" s="9">
        <v>1</v>
      </c>
      <c r="L82" s="9"/>
      <c r="M82" s="9">
        <v>1</v>
      </c>
    </row>
    <row r="83" spans="1:13" hidden="1" x14ac:dyDescent="0.2">
      <c r="A83" s="13" t="s">
        <v>9</v>
      </c>
      <c r="B83" s="9"/>
      <c r="C83" s="9"/>
      <c r="D83" s="9"/>
      <c r="E83" s="9"/>
      <c r="F83" s="9"/>
      <c r="G83" s="9"/>
      <c r="H83" s="9"/>
      <c r="I83" s="9"/>
      <c r="J83" s="9"/>
      <c r="K83" s="9">
        <v>1</v>
      </c>
      <c r="L83" s="9"/>
      <c r="M83" s="9">
        <v>1</v>
      </c>
    </row>
    <row r="84" spans="1:13" hidden="1" x14ac:dyDescent="0.2">
      <c r="A84" s="22" t="s">
        <v>13</v>
      </c>
      <c r="B84" s="9"/>
      <c r="C84" s="9"/>
      <c r="D84" s="9"/>
      <c r="E84" s="9"/>
      <c r="F84" s="9"/>
      <c r="G84" s="9"/>
      <c r="H84" s="9"/>
      <c r="I84" s="9"/>
      <c r="J84" s="9"/>
      <c r="K84" s="9">
        <v>1</v>
      </c>
      <c r="L84" s="9"/>
      <c r="M84" s="9">
        <v>1</v>
      </c>
    </row>
    <row r="85" spans="1:13" hidden="1" x14ac:dyDescent="0.2">
      <c r="A85" s="12" t="s">
        <v>34</v>
      </c>
      <c r="B85" s="9"/>
      <c r="C85" s="9"/>
      <c r="D85" s="9"/>
      <c r="E85" s="9"/>
      <c r="F85" s="9"/>
      <c r="G85" s="9">
        <v>1</v>
      </c>
      <c r="H85" s="9">
        <v>1</v>
      </c>
      <c r="I85" s="9"/>
      <c r="J85" s="9"/>
      <c r="K85" s="9"/>
      <c r="L85" s="9"/>
      <c r="M85" s="9"/>
    </row>
    <row r="86" spans="1:13" hidden="1" x14ac:dyDescent="0.2">
      <c r="A86" s="13" t="s">
        <v>16</v>
      </c>
      <c r="B86" s="9"/>
      <c r="C86" s="9"/>
      <c r="D86" s="9"/>
      <c r="E86" s="9"/>
      <c r="F86" s="9"/>
      <c r="G86" s="9">
        <v>1</v>
      </c>
      <c r="H86" s="9">
        <v>1</v>
      </c>
      <c r="I86" s="9"/>
      <c r="J86" s="9"/>
      <c r="K86" s="9"/>
      <c r="L86" s="9"/>
      <c r="M86" s="9"/>
    </row>
    <row r="87" spans="1:13" hidden="1" x14ac:dyDescent="0.2">
      <c r="A87" s="22" t="s">
        <v>106</v>
      </c>
      <c r="B87" s="9"/>
      <c r="C87" s="9"/>
      <c r="D87" s="9"/>
      <c r="E87" s="9"/>
      <c r="F87" s="9"/>
      <c r="G87" s="9">
        <v>1</v>
      </c>
      <c r="H87" s="9">
        <v>1</v>
      </c>
      <c r="I87" s="9"/>
      <c r="J87" s="9"/>
      <c r="K87" s="9"/>
      <c r="L87" s="9"/>
      <c r="M87" s="9"/>
    </row>
    <row r="88" spans="1:13" hidden="1" x14ac:dyDescent="0.2">
      <c r="A88" s="4" t="s">
        <v>41</v>
      </c>
      <c r="B88" s="9"/>
      <c r="C88" s="9">
        <v>1</v>
      </c>
      <c r="D88" s="9">
        <v>1</v>
      </c>
      <c r="E88" s="9"/>
      <c r="F88" s="9">
        <v>1</v>
      </c>
      <c r="G88" s="9"/>
      <c r="H88" s="9">
        <v>1</v>
      </c>
      <c r="I88" s="9"/>
      <c r="J88" s="9"/>
      <c r="K88" s="9"/>
      <c r="L88" s="9"/>
      <c r="M88" s="9"/>
    </row>
    <row r="89" spans="1:13" hidden="1" x14ac:dyDescent="0.2">
      <c r="A89" s="12" t="s">
        <v>36</v>
      </c>
      <c r="B89" s="9"/>
      <c r="C89" s="9">
        <v>1</v>
      </c>
      <c r="D89" s="9">
        <v>1</v>
      </c>
      <c r="E89" s="9"/>
      <c r="F89" s="9"/>
      <c r="G89" s="9"/>
      <c r="H89" s="9"/>
      <c r="I89" s="9"/>
      <c r="J89" s="9"/>
      <c r="K89" s="9"/>
      <c r="L89" s="9"/>
      <c r="M89" s="9"/>
    </row>
    <row r="90" spans="1:13" hidden="1" x14ac:dyDescent="0.2">
      <c r="A90" s="13" t="s">
        <v>120</v>
      </c>
      <c r="B90" s="9"/>
      <c r="C90" s="9">
        <v>1</v>
      </c>
      <c r="D90" s="9">
        <v>1</v>
      </c>
      <c r="E90" s="9"/>
      <c r="F90" s="9"/>
      <c r="G90" s="9"/>
      <c r="H90" s="9"/>
      <c r="I90" s="9"/>
      <c r="J90" s="9"/>
      <c r="K90" s="9"/>
      <c r="L90" s="9"/>
      <c r="M90" s="9"/>
    </row>
    <row r="91" spans="1:13" hidden="1" x14ac:dyDescent="0.2">
      <c r="A91" s="22" t="s">
        <v>84</v>
      </c>
      <c r="B91" s="9"/>
      <c r="C91" s="9">
        <v>1</v>
      </c>
      <c r="D91" s="9">
        <v>1</v>
      </c>
      <c r="E91" s="9"/>
      <c r="F91" s="9"/>
      <c r="G91" s="9"/>
      <c r="H91" s="9"/>
      <c r="I91" s="9"/>
      <c r="J91" s="9"/>
      <c r="K91" s="9"/>
      <c r="L91" s="9"/>
      <c r="M91" s="9"/>
    </row>
    <row r="92" spans="1:13" hidden="1" x14ac:dyDescent="0.2">
      <c r="A92" s="12" t="s">
        <v>40</v>
      </c>
      <c r="B92" s="9"/>
      <c r="C92" s="9"/>
      <c r="D92" s="9"/>
      <c r="E92" s="9"/>
      <c r="F92" s="9">
        <v>1</v>
      </c>
      <c r="G92" s="9"/>
      <c r="H92" s="9">
        <v>1</v>
      </c>
      <c r="I92" s="9"/>
      <c r="J92" s="9"/>
      <c r="K92" s="9"/>
      <c r="L92" s="9"/>
      <c r="M92" s="9"/>
    </row>
    <row r="93" spans="1:13" hidden="1" x14ac:dyDescent="0.2">
      <c r="A93" s="13" t="s">
        <v>122</v>
      </c>
      <c r="B93" s="9"/>
      <c r="C93" s="9"/>
      <c r="D93" s="9"/>
      <c r="E93" s="9"/>
      <c r="F93" s="9">
        <v>1</v>
      </c>
      <c r="G93" s="9"/>
      <c r="H93" s="9">
        <v>1</v>
      </c>
      <c r="I93" s="9"/>
      <c r="J93" s="9"/>
      <c r="K93" s="9"/>
      <c r="L93" s="9"/>
      <c r="M93" s="9"/>
    </row>
    <row r="94" spans="1:13" hidden="1" x14ac:dyDescent="0.2">
      <c r="A94" s="22" t="s">
        <v>83</v>
      </c>
      <c r="B94" s="9"/>
      <c r="C94" s="9"/>
      <c r="D94" s="9"/>
      <c r="E94" s="9"/>
      <c r="F94" s="9">
        <v>1</v>
      </c>
      <c r="G94" s="9"/>
      <c r="H94" s="9">
        <v>1</v>
      </c>
      <c r="I94" s="9"/>
      <c r="J94" s="9"/>
      <c r="K94" s="9"/>
      <c r="L94" s="9"/>
      <c r="M94" s="9"/>
    </row>
    <row r="95" spans="1:13" hidden="1" x14ac:dyDescent="0.2">
      <c r="A95" s="4" t="s">
        <v>43</v>
      </c>
      <c r="B95" s="9"/>
      <c r="C95" s="9">
        <v>1</v>
      </c>
      <c r="D95" s="9">
        <v>1</v>
      </c>
      <c r="E95" s="9"/>
      <c r="F95" s="9">
        <v>2</v>
      </c>
      <c r="G95" s="9"/>
      <c r="H95" s="9">
        <v>2</v>
      </c>
      <c r="I95" s="9"/>
      <c r="J95" s="9">
        <v>1</v>
      </c>
      <c r="K95" s="9"/>
      <c r="L95" s="9"/>
      <c r="M95" s="9">
        <v>1</v>
      </c>
    </row>
    <row r="96" spans="1:13" hidden="1" x14ac:dyDescent="0.2">
      <c r="A96" s="12" t="s">
        <v>30</v>
      </c>
      <c r="B96" s="9"/>
      <c r="C96" s="9"/>
      <c r="D96" s="9"/>
      <c r="E96" s="9"/>
      <c r="F96" s="9">
        <v>1</v>
      </c>
      <c r="G96" s="9"/>
      <c r="H96" s="9">
        <v>1</v>
      </c>
      <c r="I96" s="9"/>
      <c r="J96" s="9"/>
      <c r="K96" s="9"/>
      <c r="L96" s="9"/>
      <c r="M96" s="9"/>
    </row>
    <row r="97" spans="1:13" hidden="1" x14ac:dyDescent="0.2">
      <c r="A97" s="13" t="s">
        <v>121</v>
      </c>
      <c r="B97" s="9"/>
      <c r="C97" s="9"/>
      <c r="D97" s="9"/>
      <c r="E97" s="9"/>
      <c r="F97" s="9">
        <v>1</v>
      </c>
      <c r="G97" s="9"/>
      <c r="H97" s="9">
        <v>1</v>
      </c>
      <c r="I97" s="9"/>
      <c r="J97" s="9"/>
      <c r="K97" s="9"/>
      <c r="L97" s="9"/>
      <c r="M97" s="9"/>
    </row>
    <row r="98" spans="1:13" hidden="1" x14ac:dyDescent="0.2">
      <c r="A98" s="22" t="s">
        <v>83</v>
      </c>
      <c r="B98" s="9"/>
      <c r="C98" s="9"/>
      <c r="D98" s="9"/>
      <c r="E98" s="9"/>
      <c r="F98" s="9">
        <v>1</v>
      </c>
      <c r="G98" s="9"/>
      <c r="H98" s="9">
        <v>1</v>
      </c>
      <c r="I98" s="9"/>
      <c r="J98" s="9"/>
      <c r="K98" s="9"/>
      <c r="L98" s="9"/>
      <c r="M98" s="9"/>
    </row>
    <row r="99" spans="1:13" hidden="1" x14ac:dyDescent="0.2">
      <c r="A99" s="12" t="s">
        <v>40</v>
      </c>
      <c r="B99" s="9"/>
      <c r="C99" s="9"/>
      <c r="D99" s="9"/>
      <c r="E99" s="9"/>
      <c r="F99" s="9">
        <v>1</v>
      </c>
      <c r="G99" s="9"/>
      <c r="H99" s="9">
        <v>1</v>
      </c>
      <c r="I99" s="9"/>
      <c r="J99" s="9"/>
      <c r="K99" s="9"/>
      <c r="L99" s="9"/>
      <c r="M99" s="9"/>
    </row>
    <row r="100" spans="1:13" hidden="1" x14ac:dyDescent="0.2">
      <c r="A100" s="13" t="s">
        <v>23</v>
      </c>
      <c r="B100" s="9"/>
      <c r="C100" s="9"/>
      <c r="D100" s="9"/>
      <c r="E100" s="9"/>
      <c r="F100" s="9">
        <v>1</v>
      </c>
      <c r="G100" s="9"/>
      <c r="H100" s="9">
        <v>1</v>
      </c>
      <c r="I100" s="9"/>
      <c r="J100" s="9"/>
      <c r="K100" s="9"/>
      <c r="L100" s="9"/>
      <c r="M100" s="9"/>
    </row>
    <row r="101" spans="1:13" hidden="1" x14ac:dyDescent="0.2">
      <c r="A101" s="22" t="s">
        <v>83</v>
      </c>
      <c r="B101" s="9"/>
      <c r="C101" s="9"/>
      <c r="D101" s="9"/>
      <c r="E101" s="9"/>
      <c r="F101" s="9">
        <v>1</v>
      </c>
      <c r="G101" s="9"/>
      <c r="H101" s="9">
        <v>1</v>
      </c>
      <c r="I101" s="9"/>
      <c r="J101" s="9"/>
      <c r="K101" s="9"/>
      <c r="L101" s="9"/>
      <c r="M101" s="9"/>
    </row>
    <row r="102" spans="1:13" hidden="1" x14ac:dyDescent="0.2">
      <c r="A102" s="12" t="s">
        <v>45</v>
      </c>
      <c r="B102" s="9"/>
      <c r="C102" s="9">
        <v>1</v>
      </c>
      <c r="D102" s="9">
        <v>1</v>
      </c>
      <c r="E102" s="9"/>
      <c r="F102" s="9"/>
      <c r="G102" s="9"/>
      <c r="H102" s="9"/>
      <c r="I102" s="9"/>
      <c r="J102" s="9"/>
      <c r="K102" s="9"/>
      <c r="L102" s="9"/>
      <c r="M102" s="9"/>
    </row>
    <row r="103" spans="1:13" hidden="1" x14ac:dyDescent="0.2">
      <c r="A103" s="13" t="s">
        <v>120</v>
      </c>
      <c r="B103" s="9"/>
      <c r="C103" s="9">
        <v>1</v>
      </c>
      <c r="D103" s="9">
        <v>1</v>
      </c>
      <c r="E103" s="9"/>
      <c r="F103" s="9"/>
      <c r="G103" s="9"/>
      <c r="H103" s="9"/>
      <c r="I103" s="9"/>
      <c r="J103" s="9"/>
      <c r="K103" s="9"/>
      <c r="L103" s="9"/>
      <c r="M103" s="9"/>
    </row>
    <row r="104" spans="1:13" hidden="1" x14ac:dyDescent="0.2">
      <c r="A104" s="22" t="s">
        <v>84</v>
      </c>
      <c r="B104" s="9"/>
      <c r="C104" s="9">
        <v>1</v>
      </c>
      <c r="D104" s="9">
        <v>1</v>
      </c>
      <c r="E104" s="9"/>
      <c r="F104" s="9"/>
      <c r="G104" s="9"/>
      <c r="H104" s="9"/>
      <c r="I104" s="9"/>
      <c r="J104" s="9"/>
      <c r="K104" s="9"/>
      <c r="L104" s="9"/>
      <c r="M104" s="9"/>
    </row>
    <row r="105" spans="1:13" hidden="1" x14ac:dyDescent="0.2">
      <c r="A105" s="12" t="s">
        <v>90</v>
      </c>
      <c r="B105" s="9"/>
      <c r="C105" s="9"/>
      <c r="D105" s="9"/>
      <c r="E105" s="9"/>
      <c r="F105" s="9"/>
      <c r="G105" s="9"/>
      <c r="H105" s="9"/>
      <c r="I105" s="9"/>
      <c r="J105" s="9">
        <v>1</v>
      </c>
      <c r="K105" s="9"/>
      <c r="L105" s="9"/>
      <c r="M105" s="9">
        <v>1</v>
      </c>
    </row>
    <row r="106" spans="1:13" hidden="1" x14ac:dyDescent="0.2">
      <c r="A106" s="13" t="s">
        <v>101</v>
      </c>
      <c r="B106" s="9"/>
      <c r="C106" s="9"/>
      <c r="D106" s="9"/>
      <c r="E106" s="9"/>
      <c r="F106" s="9"/>
      <c r="G106" s="9"/>
      <c r="H106" s="9"/>
      <c r="I106" s="9"/>
      <c r="J106" s="9">
        <v>1</v>
      </c>
      <c r="K106" s="9"/>
      <c r="L106" s="9"/>
      <c r="M106" s="9">
        <v>1</v>
      </c>
    </row>
    <row r="107" spans="1:13" hidden="1" x14ac:dyDescent="0.2">
      <c r="A107" s="22" t="s">
        <v>11</v>
      </c>
      <c r="B107" s="9"/>
      <c r="C107" s="9"/>
      <c r="D107" s="9"/>
      <c r="E107" s="9"/>
      <c r="F107" s="9"/>
      <c r="G107" s="9"/>
      <c r="H107" s="9"/>
      <c r="I107" s="9"/>
      <c r="J107" s="9">
        <v>1</v>
      </c>
      <c r="K107" s="9"/>
      <c r="L107" s="9"/>
      <c r="M107" s="9">
        <v>1</v>
      </c>
    </row>
    <row r="108" spans="1:13" hidden="1" x14ac:dyDescent="0.2">
      <c r="A108" s="4" t="s">
        <v>46</v>
      </c>
      <c r="B108" s="9"/>
      <c r="C108" s="9"/>
      <c r="D108" s="9"/>
      <c r="E108" s="9"/>
      <c r="F108" s="9"/>
      <c r="G108" s="9">
        <v>2</v>
      </c>
      <c r="H108" s="9">
        <v>2</v>
      </c>
      <c r="I108" s="9"/>
      <c r="J108" s="9"/>
      <c r="K108" s="9">
        <v>1</v>
      </c>
      <c r="L108" s="9"/>
      <c r="M108" s="9">
        <v>1</v>
      </c>
    </row>
    <row r="109" spans="1:13" hidden="1" x14ac:dyDescent="0.2">
      <c r="A109" s="12" t="s">
        <v>38</v>
      </c>
      <c r="B109" s="9"/>
      <c r="C109" s="9"/>
      <c r="D109" s="9"/>
      <c r="E109" s="9"/>
      <c r="F109" s="9"/>
      <c r="G109" s="9">
        <v>1</v>
      </c>
      <c r="H109" s="9">
        <v>1</v>
      </c>
      <c r="I109" s="9"/>
      <c r="J109" s="9"/>
      <c r="K109" s="9"/>
      <c r="L109" s="9"/>
      <c r="M109" s="9"/>
    </row>
    <row r="110" spans="1:13" hidden="1" x14ac:dyDescent="0.2">
      <c r="A110" s="13" t="s">
        <v>16</v>
      </c>
      <c r="B110" s="9"/>
      <c r="C110" s="9"/>
      <c r="D110" s="9"/>
      <c r="E110" s="9"/>
      <c r="F110" s="9"/>
      <c r="G110" s="9">
        <v>1</v>
      </c>
      <c r="H110" s="9">
        <v>1</v>
      </c>
      <c r="I110" s="9"/>
      <c r="J110" s="9"/>
      <c r="K110" s="9"/>
      <c r="L110" s="9"/>
      <c r="M110" s="9"/>
    </row>
    <row r="111" spans="1:13" hidden="1" x14ac:dyDescent="0.2">
      <c r="A111" s="22" t="s">
        <v>106</v>
      </c>
      <c r="B111" s="9"/>
      <c r="C111" s="9"/>
      <c r="D111" s="9"/>
      <c r="E111" s="9"/>
      <c r="F111" s="9"/>
      <c r="G111" s="9">
        <v>1</v>
      </c>
      <c r="H111" s="9">
        <v>1</v>
      </c>
      <c r="I111" s="9"/>
      <c r="J111" s="9"/>
      <c r="K111" s="9"/>
      <c r="L111" s="9"/>
      <c r="M111" s="9"/>
    </row>
    <row r="112" spans="1:13" hidden="1" x14ac:dyDescent="0.2">
      <c r="A112" s="12" t="s">
        <v>40</v>
      </c>
      <c r="B112" s="9"/>
      <c r="C112" s="9"/>
      <c r="D112" s="9"/>
      <c r="E112" s="9"/>
      <c r="F112" s="9"/>
      <c r="G112" s="9"/>
      <c r="H112" s="9"/>
      <c r="I112" s="9"/>
      <c r="J112" s="9"/>
      <c r="K112" s="9">
        <v>1</v>
      </c>
      <c r="L112" s="9"/>
      <c r="M112" s="9">
        <v>1</v>
      </c>
    </row>
    <row r="113" spans="1:13" hidden="1" x14ac:dyDescent="0.2">
      <c r="A113" s="13" t="s">
        <v>9</v>
      </c>
      <c r="B113" s="9"/>
      <c r="C113" s="9"/>
      <c r="D113" s="9"/>
      <c r="E113" s="9"/>
      <c r="F113" s="9"/>
      <c r="G113" s="9"/>
      <c r="H113" s="9"/>
      <c r="I113" s="9"/>
      <c r="J113" s="9"/>
      <c r="K113" s="9">
        <v>1</v>
      </c>
      <c r="L113" s="9"/>
      <c r="M113" s="9">
        <v>1</v>
      </c>
    </row>
    <row r="114" spans="1:13" hidden="1" x14ac:dyDescent="0.2">
      <c r="A114" s="22" t="s">
        <v>13</v>
      </c>
      <c r="B114" s="9"/>
      <c r="C114" s="9"/>
      <c r="D114" s="9"/>
      <c r="E114" s="9"/>
      <c r="F114" s="9"/>
      <c r="G114" s="9"/>
      <c r="H114" s="9"/>
      <c r="I114" s="9"/>
      <c r="J114" s="9"/>
      <c r="K114" s="9">
        <v>1</v>
      </c>
      <c r="L114" s="9"/>
      <c r="M114" s="9">
        <v>1</v>
      </c>
    </row>
    <row r="115" spans="1:13" hidden="1" x14ac:dyDescent="0.2">
      <c r="A115" s="12" t="s">
        <v>34</v>
      </c>
      <c r="B115" s="9"/>
      <c r="C115" s="9"/>
      <c r="D115" s="9"/>
      <c r="E115" s="9"/>
      <c r="F115" s="9"/>
      <c r="G115" s="9">
        <v>1</v>
      </c>
      <c r="H115" s="9">
        <v>1</v>
      </c>
      <c r="I115" s="9"/>
      <c r="J115" s="9"/>
      <c r="K115" s="9"/>
      <c r="L115" s="9"/>
      <c r="M115" s="9"/>
    </row>
    <row r="116" spans="1:13" hidden="1" x14ac:dyDescent="0.2">
      <c r="A116" s="13" t="s">
        <v>16</v>
      </c>
      <c r="B116" s="9"/>
      <c r="C116" s="9"/>
      <c r="D116" s="9"/>
      <c r="E116" s="9"/>
      <c r="F116" s="9"/>
      <c r="G116" s="9">
        <v>1</v>
      </c>
      <c r="H116" s="9">
        <v>1</v>
      </c>
      <c r="I116" s="9"/>
      <c r="J116" s="9"/>
      <c r="K116" s="9"/>
      <c r="L116" s="9"/>
      <c r="M116" s="9"/>
    </row>
    <row r="117" spans="1:13" hidden="1" x14ac:dyDescent="0.2">
      <c r="A117" s="22" t="s">
        <v>106</v>
      </c>
      <c r="B117" s="9"/>
      <c r="C117" s="9"/>
      <c r="D117" s="9"/>
      <c r="E117" s="9"/>
      <c r="F117" s="9"/>
      <c r="G117" s="9">
        <v>1</v>
      </c>
      <c r="H117" s="9">
        <v>1</v>
      </c>
      <c r="I117" s="9"/>
      <c r="J117" s="9"/>
      <c r="K117" s="9"/>
      <c r="L117" s="9"/>
      <c r="M117" s="9"/>
    </row>
    <row r="118" spans="1:13" hidden="1" x14ac:dyDescent="0.2">
      <c r="A118" s="4" t="s">
        <v>42</v>
      </c>
      <c r="B118" s="9"/>
      <c r="C118" s="9">
        <v>1</v>
      </c>
      <c r="D118" s="9">
        <v>1</v>
      </c>
      <c r="E118" s="9"/>
      <c r="F118" s="9">
        <v>1</v>
      </c>
      <c r="G118" s="9"/>
      <c r="H118" s="9">
        <v>1</v>
      </c>
      <c r="I118" s="9"/>
      <c r="J118" s="9"/>
      <c r="K118" s="9"/>
      <c r="L118" s="9"/>
      <c r="M118" s="9"/>
    </row>
    <row r="119" spans="1:13" hidden="1" x14ac:dyDescent="0.2">
      <c r="A119" s="12" t="s">
        <v>36</v>
      </c>
      <c r="B119" s="9"/>
      <c r="C119" s="9">
        <v>1</v>
      </c>
      <c r="D119" s="9">
        <v>1</v>
      </c>
      <c r="E119" s="9"/>
      <c r="F119" s="9"/>
      <c r="G119" s="9"/>
      <c r="H119" s="9"/>
      <c r="I119" s="9"/>
      <c r="J119" s="9"/>
      <c r="K119" s="9"/>
      <c r="L119" s="9"/>
      <c r="M119" s="9"/>
    </row>
    <row r="120" spans="1:13" hidden="1" x14ac:dyDescent="0.2">
      <c r="A120" s="13" t="s">
        <v>120</v>
      </c>
      <c r="B120" s="9"/>
      <c r="C120" s="9">
        <v>1</v>
      </c>
      <c r="D120" s="9">
        <v>1</v>
      </c>
      <c r="E120" s="9"/>
      <c r="F120" s="9"/>
      <c r="G120" s="9"/>
      <c r="H120" s="9"/>
      <c r="I120" s="9"/>
      <c r="J120" s="9"/>
      <c r="K120" s="9"/>
      <c r="L120" s="9"/>
      <c r="M120" s="9"/>
    </row>
    <row r="121" spans="1:13" hidden="1" x14ac:dyDescent="0.2">
      <c r="A121" s="22" t="s">
        <v>84</v>
      </c>
      <c r="B121" s="9"/>
      <c r="C121" s="9">
        <v>1</v>
      </c>
      <c r="D121" s="9">
        <v>1</v>
      </c>
      <c r="E121" s="9"/>
      <c r="F121" s="9"/>
      <c r="G121" s="9"/>
      <c r="H121" s="9"/>
      <c r="I121" s="9"/>
      <c r="J121" s="9"/>
      <c r="K121" s="9"/>
      <c r="L121" s="9"/>
      <c r="M121" s="9"/>
    </row>
    <row r="122" spans="1:13" hidden="1" x14ac:dyDescent="0.2">
      <c r="A122" s="12" t="s">
        <v>40</v>
      </c>
      <c r="B122" s="9"/>
      <c r="C122" s="9"/>
      <c r="D122" s="9"/>
      <c r="E122" s="9"/>
      <c r="F122" s="9">
        <v>1</v>
      </c>
      <c r="G122" s="9"/>
      <c r="H122" s="9">
        <v>1</v>
      </c>
      <c r="I122" s="9"/>
      <c r="J122" s="9"/>
      <c r="K122" s="9"/>
      <c r="L122" s="9"/>
      <c r="M122" s="9"/>
    </row>
    <row r="123" spans="1:13" hidden="1" x14ac:dyDescent="0.2">
      <c r="A123" s="13" t="s">
        <v>122</v>
      </c>
      <c r="B123" s="9"/>
      <c r="C123" s="9"/>
      <c r="D123" s="9"/>
      <c r="E123" s="9"/>
      <c r="F123" s="9">
        <v>1</v>
      </c>
      <c r="G123" s="9"/>
      <c r="H123" s="9">
        <v>1</v>
      </c>
      <c r="I123" s="9"/>
      <c r="J123" s="9"/>
      <c r="K123" s="9"/>
      <c r="L123" s="9"/>
      <c r="M123" s="9"/>
    </row>
    <row r="124" spans="1:13" hidden="1" x14ac:dyDescent="0.2">
      <c r="A124" s="22" t="s">
        <v>83</v>
      </c>
      <c r="B124" s="9"/>
      <c r="C124" s="9"/>
      <c r="D124" s="9"/>
      <c r="E124" s="9"/>
      <c r="F124" s="9">
        <v>1</v>
      </c>
      <c r="G124" s="9"/>
      <c r="H124" s="9">
        <v>1</v>
      </c>
      <c r="I124" s="9"/>
      <c r="J124" s="9"/>
      <c r="K124" s="9"/>
      <c r="L124" s="9"/>
      <c r="M124" s="9"/>
    </row>
    <row r="125" spans="1:13" x14ac:dyDescent="0.2">
      <c r="A125" s="4" t="s">
        <v>44</v>
      </c>
      <c r="B125" s="9"/>
      <c r="C125" s="9">
        <v>1</v>
      </c>
      <c r="D125" s="9">
        <v>1</v>
      </c>
      <c r="E125" s="9"/>
      <c r="F125" s="9">
        <v>2</v>
      </c>
      <c r="G125" s="9"/>
      <c r="H125" s="9">
        <v>2</v>
      </c>
      <c r="I125" s="9"/>
      <c r="J125" s="9">
        <v>1</v>
      </c>
      <c r="K125" s="9"/>
      <c r="L125" s="9"/>
      <c r="M125" s="9">
        <v>1</v>
      </c>
    </row>
    <row r="126" spans="1:13" x14ac:dyDescent="0.2">
      <c r="A126" s="12" t="s">
        <v>30</v>
      </c>
      <c r="B126" s="9"/>
      <c r="C126" s="9"/>
      <c r="D126" s="9"/>
      <c r="E126" s="9"/>
      <c r="F126" s="9">
        <v>1</v>
      </c>
      <c r="G126" s="9"/>
      <c r="H126" s="9">
        <v>1</v>
      </c>
      <c r="I126" s="9"/>
      <c r="J126" s="9"/>
      <c r="K126" s="9"/>
      <c r="L126" s="9"/>
      <c r="M126" s="9"/>
    </row>
    <row r="127" spans="1:13" x14ac:dyDescent="0.2">
      <c r="A127" s="13" t="s">
        <v>121</v>
      </c>
      <c r="B127" s="9"/>
      <c r="C127" s="9"/>
      <c r="D127" s="9"/>
      <c r="E127" s="9"/>
      <c r="F127" s="9">
        <v>1</v>
      </c>
      <c r="G127" s="9"/>
      <c r="H127" s="9">
        <v>1</v>
      </c>
      <c r="I127" s="9"/>
      <c r="J127" s="9"/>
      <c r="K127" s="9"/>
      <c r="L127" s="9"/>
      <c r="M127" s="9"/>
    </row>
    <row r="128" spans="1:13" x14ac:dyDescent="0.2">
      <c r="A128" s="22" t="s">
        <v>83</v>
      </c>
      <c r="B128" s="9"/>
      <c r="C128" s="9"/>
      <c r="D128" s="9"/>
      <c r="E128" s="9"/>
      <c r="F128" s="9">
        <v>1</v>
      </c>
      <c r="G128" s="9"/>
      <c r="H128" s="9">
        <v>1</v>
      </c>
      <c r="I128" s="9"/>
      <c r="J128" s="9"/>
      <c r="K128" s="9"/>
      <c r="L128" s="9"/>
      <c r="M128" s="9"/>
    </row>
    <row r="129" spans="1:13" x14ac:dyDescent="0.2">
      <c r="A129" s="12" t="s">
        <v>40</v>
      </c>
      <c r="B129" s="9"/>
      <c r="C129" s="9"/>
      <c r="D129" s="9"/>
      <c r="E129" s="9"/>
      <c r="F129" s="9">
        <v>1</v>
      </c>
      <c r="G129" s="9"/>
      <c r="H129" s="9">
        <v>1</v>
      </c>
      <c r="I129" s="9"/>
      <c r="J129" s="9"/>
      <c r="K129" s="9"/>
      <c r="L129" s="9"/>
      <c r="M129" s="9"/>
    </row>
    <row r="130" spans="1:13" x14ac:dyDescent="0.2">
      <c r="A130" s="13" t="s">
        <v>23</v>
      </c>
      <c r="B130" s="9"/>
      <c r="C130" s="9"/>
      <c r="D130" s="9"/>
      <c r="E130" s="9"/>
      <c r="F130" s="9">
        <v>1</v>
      </c>
      <c r="G130" s="9"/>
      <c r="H130" s="9">
        <v>1</v>
      </c>
      <c r="I130" s="9"/>
      <c r="J130" s="9"/>
      <c r="K130" s="9"/>
      <c r="L130" s="9"/>
      <c r="M130" s="9"/>
    </row>
    <row r="131" spans="1:13" x14ac:dyDescent="0.2">
      <c r="A131" s="22" t="s">
        <v>83</v>
      </c>
      <c r="B131" s="9"/>
      <c r="C131" s="9"/>
      <c r="D131" s="9"/>
      <c r="E131" s="9"/>
      <c r="F131" s="9">
        <v>1</v>
      </c>
      <c r="G131" s="9"/>
      <c r="H131" s="9">
        <v>1</v>
      </c>
      <c r="I131" s="9"/>
      <c r="J131" s="9"/>
      <c r="K131" s="9"/>
      <c r="L131" s="9"/>
      <c r="M131" s="9"/>
    </row>
    <row r="132" spans="1:13" x14ac:dyDescent="0.2">
      <c r="A132" s="12" t="s">
        <v>45</v>
      </c>
      <c r="B132" s="9"/>
      <c r="C132" s="9">
        <v>1</v>
      </c>
      <c r="D132" s="9">
        <v>1</v>
      </c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2">
      <c r="A133" s="13" t="s">
        <v>120</v>
      </c>
      <c r="B133" s="9"/>
      <c r="C133" s="9">
        <v>1</v>
      </c>
      <c r="D133" s="9">
        <v>1</v>
      </c>
      <c r="E133" s="9"/>
      <c r="F133" s="9"/>
      <c r="G133" s="9"/>
      <c r="H133" s="9"/>
      <c r="I133" s="9"/>
      <c r="J133" s="9"/>
      <c r="K133" s="9"/>
      <c r="L133" s="9"/>
      <c r="M133" s="9"/>
    </row>
    <row r="134" spans="1:13" x14ac:dyDescent="0.2">
      <c r="A134" s="22" t="s">
        <v>84</v>
      </c>
      <c r="B134" s="9"/>
      <c r="C134" s="9">
        <v>1</v>
      </c>
      <c r="D134" s="9">
        <v>1</v>
      </c>
      <c r="E134" s="9"/>
      <c r="F134" s="9"/>
      <c r="G134" s="9"/>
      <c r="H134" s="9"/>
      <c r="I134" s="9"/>
      <c r="J134" s="9"/>
      <c r="K134" s="9"/>
      <c r="L134" s="9"/>
      <c r="M134" s="9"/>
    </row>
    <row r="135" spans="1:13" x14ac:dyDescent="0.2">
      <c r="A135" s="12" t="s">
        <v>90</v>
      </c>
      <c r="B135" s="9"/>
      <c r="C135" s="9"/>
      <c r="D135" s="9"/>
      <c r="E135" s="9"/>
      <c r="F135" s="9"/>
      <c r="G135" s="9"/>
      <c r="H135" s="9"/>
      <c r="I135" s="9"/>
      <c r="J135" s="9">
        <v>1</v>
      </c>
      <c r="K135" s="9"/>
      <c r="L135" s="9"/>
      <c r="M135" s="9">
        <v>1</v>
      </c>
    </row>
    <row r="136" spans="1:13" x14ac:dyDescent="0.2">
      <c r="A136" s="13" t="s">
        <v>101</v>
      </c>
      <c r="B136" s="9"/>
      <c r="C136" s="9"/>
      <c r="D136" s="9"/>
      <c r="E136" s="9"/>
      <c r="F136" s="9"/>
      <c r="G136" s="9"/>
      <c r="H136" s="9"/>
      <c r="I136" s="9"/>
      <c r="J136" s="9">
        <v>1</v>
      </c>
      <c r="K136" s="9"/>
      <c r="L136" s="9"/>
      <c r="M136" s="9">
        <v>1</v>
      </c>
    </row>
    <row r="137" spans="1:13" x14ac:dyDescent="0.2">
      <c r="A137" s="22" t="s">
        <v>11</v>
      </c>
      <c r="B137" s="9"/>
      <c r="C137" s="9"/>
      <c r="D137" s="9"/>
      <c r="E137" s="9"/>
      <c r="F137" s="9"/>
      <c r="G137" s="9"/>
      <c r="H137" s="9"/>
      <c r="I137" s="9"/>
      <c r="J137" s="9">
        <v>1</v>
      </c>
      <c r="K137" s="9"/>
      <c r="L137" s="9"/>
      <c r="M137" s="9">
        <v>1</v>
      </c>
    </row>
    <row r="138" spans="1:13" x14ac:dyDescent="0.2">
      <c r="A138" s="4" t="s">
        <v>94</v>
      </c>
      <c r="B138" s="9"/>
      <c r="C138" s="9"/>
      <c r="D138" s="9"/>
      <c r="E138" s="9"/>
      <c r="F138" s="9"/>
      <c r="G138" s="9"/>
      <c r="H138" s="9"/>
      <c r="I138" s="9">
        <v>2</v>
      </c>
      <c r="J138" s="9"/>
      <c r="K138" s="9"/>
      <c r="L138" s="9"/>
      <c r="M138" s="9">
        <v>2</v>
      </c>
    </row>
    <row r="139" spans="1:13" x14ac:dyDescent="0.2">
      <c r="A139" s="12" t="s">
        <v>91</v>
      </c>
      <c r="B139" s="9"/>
      <c r="C139" s="9"/>
      <c r="D139" s="9"/>
      <c r="E139" s="9"/>
      <c r="F139" s="9"/>
      <c r="G139" s="9"/>
      <c r="H139" s="9"/>
      <c r="I139" s="9">
        <v>1</v>
      </c>
      <c r="J139" s="9"/>
      <c r="K139" s="9"/>
      <c r="L139" s="9"/>
      <c r="M139" s="9">
        <v>1</v>
      </c>
    </row>
    <row r="140" spans="1:13" x14ac:dyDescent="0.2">
      <c r="A140" s="13" t="s">
        <v>18</v>
      </c>
      <c r="B140" s="9"/>
      <c r="C140" s="9"/>
      <c r="D140" s="9"/>
      <c r="E140" s="9"/>
      <c r="F140" s="9"/>
      <c r="G140" s="9"/>
      <c r="H140" s="9"/>
      <c r="I140" s="9">
        <v>1</v>
      </c>
      <c r="J140" s="9"/>
      <c r="K140" s="9"/>
      <c r="L140" s="9"/>
      <c r="M140" s="9">
        <v>1</v>
      </c>
    </row>
    <row r="141" spans="1:13" x14ac:dyDescent="0.2">
      <c r="A141" s="22" t="s">
        <v>19</v>
      </c>
      <c r="B141" s="9"/>
      <c r="C141" s="9"/>
      <c r="D141" s="9"/>
      <c r="E141" s="9"/>
      <c r="F141" s="9"/>
      <c r="G141" s="9"/>
      <c r="H141" s="9"/>
      <c r="I141" s="9">
        <v>1</v>
      </c>
      <c r="J141" s="9"/>
      <c r="K141" s="9"/>
      <c r="L141" s="9"/>
      <c r="M141" s="9">
        <v>1</v>
      </c>
    </row>
    <row r="142" spans="1:13" x14ac:dyDescent="0.2">
      <c r="A142" s="12" t="s">
        <v>92</v>
      </c>
      <c r="B142" s="9"/>
      <c r="C142" s="9"/>
      <c r="D142" s="9"/>
      <c r="E142" s="9"/>
      <c r="F142" s="9"/>
      <c r="G142" s="9"/>
      <c r="H142" s="9"/>
      <c r="I142" s="9">
        <v>1</v>
      </c>
      <c r="J142" s="9"/>
      <c r="K142" s="9"/>
      <c r="L142" s="9"/>
      <c r="M142" s="9">
        <v>1</v>
      </c>
    </row>
    <row r="143" spans="1:13" x14ac:dyDescent="0.2">
      <c r="A143" s="13" t="s">
        <v>18</v>
      </c>
      <c r="B143" s="9"/>
      <c r="C143" s="9"/>
      <c r="D143" s="9"/>
      <c r="E143" s="9"/>
      <c r="F143" s="9"/>
      <c r="G143" s="9"/>
      <c r="H143" s="9"/>
      <c r="I143" s="9">
        <v>1</v>
      </c>
      <c r="J143" s="9"/>
      <c r="K143" s="9"/>
      <c r="L143" s="9"/>
      <c r="M143" s="9">
        <v>1</v>
      </c>
    </row>
    <row r="144" spans="1:13" x14ac:dyDescent="0.2">
      <c r="A144" s="22" t="s">
        <v>19</v>
      </c>
      <c r="B144" s="9"/>
      <c r="C144" s="9"/>
      <c r="D144" s="9"/>
      <c r="E144" s="9"/>
      <c r="F144" s="9"/>
      <c r="G144" s="9"/>
      <c r="H144" s="9"/>
      <c r="I144" s="9">
        <v>1</v>
      </c>
      <c r="J144" s="9"/>
      <c r="K144" s="9"/>
      <c r="L144" s="9"/>
      <c r="M144" s="9">
        <v>1</v>
      </c>
    </row>
    <row r="145" spans="1:13" x14ac:dyDescent="0.2">
      <c r="A145" s="4" t="s">
        <v>6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>
        <v>1</v>
      </c>
      <c r="M145" s="9">
        <v>1</v>
      </c>
    </row>
    <row r="146" spans="1:13" x14ac:dyDescent="0.2">
      <c r="A146" s="12" t="s">
        <v>40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>
        <v>1</v>
      </c>
      <c r="M146" s="9">
        <v>1</v>
      </c>
    </row>
    <row r="147" spans="1:13" x14ac:dyDescent="0.2">
      <c r="A147" s="13" t="s">
        <v>25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>
        <v>1</v>
      </c>
      <c r="M147" s="9">
        <v>1</v>
      </c>
    </row>
    <row r="148" spans="1:13" x14ac:dyDescent="0.2">
      <c r="A148" s="22" t="s">
        <v>11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>
        <v>1</v>
      </c>
      <c r="M148" s="9">
        <v>1</v>
      </c>
    </row>
    <row r="149" spans="1:13" x14ac:dyDescent="0.2">
      <c r="B149"/>
      <c r="C149"/>
      <c r="D149"/>
      <c r="E149"/>
    </row>
    <row r="150" spans="1:13" x14ac:dyDescent="0.2">
      <c r="B150"/>
      <c r="C150"/>
      <c r="D150"/>
      <c r="E150"/>
    </row>
    <row r="151" spans="1:13" x14ac:dyDescent="0.2">
      <c r="B151"/>
      <c r="C151"/>
      <c r="D151"/>
      <c r="E151"/>
    </row>
    <row r="152" spans="1:13" x14ac:dyDescent="0.2">
      <c r="B152"/>
      <c r="C152"/>
      <c r="D152"/>
      <c r="E152"/>
    </row>
    <row r="153" spans="1:13" x14ac:dyDescent="0.2">
      <c r="B153"/>
      <c r="C153"/>
      <c r="D153"/>
      <c r="E153"/>
    </row>
    <row r="154" spans="1:13" x14ac:dyDescent="0.2">
      <c r="B154"/>
      <c r="C154"/>
      <c r="D154"/>
      <c r="E154"/>
    </row>
    <row r="155" spans="1:13" x14ac:dyDescent="0.2">
      <c r="B155"/>
      <c r="C155"/>
      <c r="D155"/>
      <c r="E155"/>
    </row>
    <row r="156" spans="1:13" x14ac:dyDescent="0.2">
      <c r="B156"/>
      <c r="C156"/>
      <c r="D156"/>
      <c r="E156"/>
    </row>
    <row r="157" spans="1:13" x14ac:dyDescent="0.2">
      <c r="B157"/>
      <c r="C157"/>
      <c r="D157"/>
      <c r="E157"/>
    </row>
    <row r="158" spans="1:13" x14ac:dyDescent="0.2">
      <c r="B158"/>
      <c r="C158"/>
      <c r="D158"/>
      <c r="E158"/>
    </row>
    <row r="159" spans="1:13" x14ac:dyDescent="0.2">
      <c r="B159"/>
      <c r="C159"/>
      <c r="D159"/>
      <c r="E159"/>
    </row>
    <row r="160" spans="1:13" x14ac:dyDescent="0.2">
      <c r="B160"/>
      <c r="C160"/>
      <c r="D160"/>
      <c r="E160"/>
    </row>
    <row r="161" spans="2:5" x14ac:dyDescent="0.2">
      <c r="B161"/>
      <c r="C161"/>
      <c r="D161"/>
      <c r="E161"/>
    </row>
    <row r="162" spans="2:5" x14ac:dyDescent="0.2">
      <c r="B162"/>
      <c r="C162"/>
      <c r="D162"/>
      <c r="E162"/>
    </row>
    <row r="163" spans="2:5" x14ac:dyDescent="0.2">
      <c r="B163"/>
      <c r="C163"/>
      <c r="D163"/>
      <c r="E163"/>
    </row>
    <row r="164" spans="2:5" x14ac:dyDescent="0.2">
      <c r="B164"/>
      <c r="C164"/>
      <c r="D164"/>
      <c r="E164"/>
    </row>
    <row r="165" spans="2:5" x14ac:dyDescent="0.2">
      <c r="B165"/>
      <c r="C165"/>
      <c r="D165"/>
      <c r="E165"/>
    </row>
    <row r="166" spans="2:5" x14ac:dyDescent="0.2">
      <c r="B166"/>
      <c r="C166"/>
      <c r="D166"/>
      <c r="E166"/>
    </row>
    <row r="167" spans="2:5" x14ac:dyDescent="0.2">
      <c r="B167"/>
      <c r="C167"/>
      <c r="D167"/>
      <c r="E167"/>
    </row>
    <row r="168" spans="2:5" x14ac:dyDescent="0.2">
      <c r="B168"/>
      <c r="C168"/>
      <c r="D168"/>
      <c r="E168"/>
    </row>
    <row r="169" spans="2:5" x14ac:dyDescent="0.2">
      <c r="B169"/>
      <c r="C169"/>
      <c r="D169"/>
      <c r="E169"/>
    </row>
    <row r="170" spans="2:5" x14ac:dyDescent="0.2">
      <c r="B170"/>
      <c r="C170"/>
      <c r="D170"/>
      <c r="E170"/>
    </row>
    <row r="171" spans="2:5" x14ac:dyDescent="0.2">
      <c r="B171"/>
      <c r="C171"/>
      <c r="D171"/>
      <c r="E171"/>
    </row>
    <row r="172" spans="2:5" x14ac:dyDescent="0.2">
      <c r="B172"/>
      <c r="C172"/>
      <c r="D172"/>
      <c r="E172"/>
    </row>
    <row r="173" spans="2:5" x14ac:dyDescent="0.2">
      <c r="B173"/>
      <c r="C173"/>
      <c r="D173"/>
      <c r="E173"/>
    </row>
    <row r="174" spans="2:5" x14ac:dyDescent="0.2">
      <c r="B174"/>
      <c r="C174"/>
      <c r="D174"/>
      <c r="E174"/>
    </row>
    <row r="175" spans="2:5" x14ac:dyDescent="0.2">
      <c r="B175"/>
      <c r="C175"/>
      <c r="D175"/>
      <c r="E175"/>
    </row>
    <row r="176" spans="2:5" x14ac:dyDescent="0.2">
      <c r="B176"/>
      <c r="C176"/>
      <c r="D176"/>
      <c r="E176"/>
    </row>
    <row r="177" spans="2:5" x14ac:dyDescent="0.2">
      <c r="B177"/>
      <c r="C177"/>
      <c r="D177"/>
      <c r="E177"/>
    </row>
    <row r="178" spans="2:5" x14ac:dyDescent="0.2">
      <c r="B178"/>
      <c r="C178"/>
      <c r="D178"/>
      <c r="E178"/>
    </row>
    <row r="179" spans="2:5" x14ac:dyDescent="0.2">
      <c r="B179"/>
      <c r="C179"/>
      <c r="D179"/>
      <c r="E179"/>
    </row>
    <row r="180" spans="2:5" x14ac:dyDescent="0.2">
      <c r="B180"/>
      <c r="C180"/>
      <c r="D180"/>
      <c r="E180"/>
    </row>
    <row r="181" spans="2:5" x14ac:dyDescent="0.2">
      <c r="B181"/>
      <c r="C181"/>
      <c r="D181"/>
      <c r="E181"/>
    </row>
    <row r="182" spans="2:5" x14ac:dyDescent="0.2">
      <c r="B182"/>
      <c r="C182"/>
      <c r="D182"/>
      <c r="E182"/>
    </row>
    <row r="183" spans="2:5" x14ac:dyDescent="0.2">
      <c r="B183"/>
      <c r="C183"/>
      <c r="D183"/>
      <c r="E183"/>
    </row>
    <row r="184" spans="2:5" x14ac:dyDescent="0.2">
      <c r="B184"/>
      <c r="C184"/>
      <c r="D184"/>
      <c r="E184"/>
    </row>
    <row r="185" spans="2:5" x14ac:dyDescent="0.2">
      <c r="B185"/>
      <c r="C185"/>
      <c r="D185"/>
      <c r="E185"/>
    </row>
    <row r="186" spans="2:5" x14ac:dyDescent="0.2">
      <c r="B186"/>
      <c r="C186"/>
      <c r="D186"/>
      <c r="E186"/>
    </row>
    <row r="187" spans="2:5" x14ac:dyDescent="0.2">
      <c r="B187"/>
      <c r="C187"/>
      <c r="D187"/>
      <c r="E187"/>
    </row>
    <row r="188" spans="2:5" x14ac:dyDescent="0.2">
      <c r="B188"/>
      <c r="C188"/>
      <c r="D188"/>
      <c r="E188"/>
    </row>
    <row r="189" spans="2:5" x14ac:dyDescent="0.2">
      <c r="B189"/>
      <c r="C189"/>
      <c r="D189"/>
      <c r="E18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1"/>
  <sheetViews>
    <sheetView workbookViewId="0">
      <selection activeCell="B13" sqref="B13"/>
    </sheetView>
  </sheetViews>
  <sheetFormatPr defaultRowHeight="12.75" x14ac:dyDescent="0.2"/>
  <cols>
    <col min="1" max="1" width="25.28515625" customWidth="1"/>
    <col min="2" max="2" width="11.85546875" style="1" customWidth="1"/>
    <col min="3" max="3" width="12.5703125" style="1" customWidth="1"/>
    <col min="4" max="4" width="19.140625" bestFit="1" customWidth="1"/>
    <col min="5" max="5" width="8.5703125" bestFit="1" customWidth="1"/>
    <col min="6" max="6" width="7.7109375" bestFit="1" customWidth="1"/>
    <col min="7" max="7" width="8.5703125" bestFit="1" customWidth="1"/>
    <col min="8" max="8" width="7.7109375" bestFit="1" customWidth="1"/>
    <col min="9" max="9" width="8.5703125" bestFit="1" customWidth="1"/>
    <col min="10" max="10" width="7.7109375" bestFit="1" customWidth="1"/>
    <col min="11" max="11" width="8.5703125" bestFit="1" customWidth="1"/>
    <col min="12" max="12" width="7.7109375" bestFit="1" customWidth="1"/>
    <col min="13" max="13" width="8.5703125" bestFit="1" customWidth="1"/>
    <col min="14" max="14" width="7.7109375" bestFit="1" customWidth="1"/>
    <col min="15" max="15" width="8.5703125" bestFit="1" customWidth="1"/>
    <col min="16" max="16" width="7.7109375" bestFit="1" customWidth="1"/>
    <col min="17" max="17" width="8.5703125" bestFit="1" customWidth="1"/>
    <col min="18" max="18" width="12" bestFit="1" customWidth="1"/>
    <col min="19" max="19" width="8.5703125" bestFit="1" customWidth="1"/>
    <col min="20" max="20" width="7.7109375" bestFit="1" customWidth="1"/>
    <col min="21" max="21" width="8.5703125" bestFit="1" customWidth="1"/>
    <col min="22" max="22" width="23.5703125" bestFit="1" customWidth="1"/>
    <col min="23" max="23" width="37.140625" bestFit="1" customWidth="1"/>
  </cols>
  <sheetData>
    <row r="3" spans="1:3" ht="51" x14ac:dyDescent="0.2">
      <c r="A3" s="5" t="s">
        <v>10</v>
      </c>
      <c r="B3" s="25" t="s">
        <v>123</v>
      </c>
      <c r="C3" s="25" t="s">
        <v>112</v>
      </c>
    </row>
    <row r="4" spans="1:3" x14ac:dyDescent="0.2">
      <c r="A4" s="4" t="s">
        <v>21</v>
      </c>
      <c r="B4" s="9">
        <v>6</v>
      </c>
      <c r="C4" s="27">
        <v>35.224999999999994</v>
      </c>
    </row>
    <row r="5" spans="1:3" x14ac:dyDescent="0.2">
      <c r="A5" s="12" t="s">
        <v>13</v>
      </c>
      <c r="B5" s="9">
        <v>2</v>
      </c>
      <c r="C5" s="27">
        <v>13.374999999999998</v>
      </c>
    </row>
    <row r="6" spans="1:3" x14ac:dyDescent="0.2">
      <c r="A6" s="12" t="s">
        <v>19</v>
      </c>
      <c r="B6" s="9">
        <v>4</v>
      </c>
      <c r="C6" s="27">
        <v>21.849999999999998</v>
      </c>
    </row>
    <row r="7" spans="1:3" x14ac:dyDescent="0.2">
      <c r="A7" s="4" t="s">
        <v>82</v>
      </c>
      <c r="B7" s="9">
        <v>28</v>
      </c>
      <c r="C7" s="27">
        <v>104.08000000000006</v>
      </c>
    </row>
    <row r="8" spans="1:3" x14ac:dyDescent="0.2">
      <c r="A8" s="12" t="s">
        <v>106</v>
      </c>
      <c r="B8" s="9">
        <v>4</v>
      </c>
      <c r="C8" s="27">
        <v>20</v>
      </c>
    </row>
    <row r="9" spans="1:3" x14ac:dyDescent="0.2">
      <c r="A9" s="12" t="s">
        <v>84</v>
      </c>
      <c r="B9" s="9">
        <v>12</v>
      </c>
      <c r="C9" s="27">
        <v>29.040000000000006</v>
      </c>
    </row>
    <row r="10" spans="1:3" x14ac:dyDescent="0.2">
      <c r="A10" s="12" t="s">
        <v>105</v>
      </c>
      <c r="B10" s="9">
        <v>2</v>
      </c>
      <c r="C10" s="27">
        <v>13.02</v>
      </c>
    </row>
    <row r="11" spans="1:3" x14ac:dyDescent="0.2">
      <c r="A11" s="12" t="s">
        <v>83</v>
      </c>
      <c r="B11" s="9">
        <v>8</v>
      </c>
      <c r="C11" s="27">
        <v>29.199999999999996</v>
      </c>
    </row>
    <row r="12" spans="1:3" x14ac:dyDescent="0.2">
      <c r="A12" s="12" t="s">
        <v>104</v>
      </c>
      <c r="B12" s="9">
        <v>2</v>
      </c>
      <c r="C12" s="27">
        <v>12.82</v>
      </c>
    </row>
    <row r="13" spans="1:3" x14ac:dyDescent="0.2">
      <c r="A13" s="4" t="s">
        <v>20</v>
      </c>
      <c r="B13" s="9">
        <v>2</v>
      </c>
      <c r="C13" s="27">
        <v>41.733333333333334</v>
      </c>
    </row>
    <row r="14" spans="1:3" x14ac:dyDescent="0.2">
      <c r="A14" s="12" t="s">
        <v>86</v>
      </c>
      <c r="B14" s="9">
        <v>2</v>
      </c>
      <c r="C14" s="27">
        <v>41.733333333333334</v>
      </c>
    </row>
    <row r="15" spans="1:3" x14ac:dyDescent="0.2">
      <c r="A15" s="4" t="s">
        <v>11</v>
      </c>
      <c r="B15" s="9">
        <v>6</v>
      </c>
      <c r="C15" s="27">
        <v>0</v>
      </c>
    </row>
    <row r="16" spans="1:3" x14ac:dyDescent="0.2">
      <c r="A16" s="12" t="s">
        <v>11</v>
      </c>
      <c r="B16" s="9">
        <v>6</v>
      </c>
      <c r="C16" s="27">
        <v>0</v>
      </c>
    </row>
    <row r="17" spans="1:3" x14ac:dyDescent="0.2">
      <c r="A17" s="4" t="s">
        <v>12</v>
      </c>
      <c r="B17" s="9">
        <v>42</v>
      </c>
      <c r="C17" s="27">
        <v>181.03833333333341</v>
      </c>
    </row>
    <row r="18" spans="1:3" x14ac:dyDescent="0.2">
      <c r="B18"/>
      <c r="C18"/>
    </row>
    <row r="19" spans="1:3" x14ac:dyDescent="0.2">
      <c r="B19"/>
      <c r="C19"/>
    </row>
    <row r="20" spans="1:3" x14ac:dyDescent="0.2">
      <c r="B20"/>
      <c r="C20"/>
    </row>
    <row r="21" spans="1:3" x14ac:dyDescent="0.2">
      <c r="B21"/>
      <c r="C21"/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A1:K8"/>
    </sheetView>
  </sheetViews>
  <sheetFormatPr defaultRowHeight="12.75" x14ac:dyDescent="0.2"/>
  <cols>
    <col min="3" max="3" width="8" bestFit="1" customWidth="1"/>
    <col min="4" max="4" width="8.42578125" bestFit="1" customWidth="1"/>
    <col min="5" max="5" width="7.7109375" style="26" customWidth="1"/>
    <col min="6" max="6" width="9.5703125" bestFit="1" customWidth="1"/>
    <col min="7" max="7" width="8.7109375" style="26" customWidth="1"/>
    <col min="9" max="9" width="9.140625" style="26" customWidth="1"/>
    <col min="10" max="10" width="9.28515625" bestFit="1" customWidth="1"/>
    <col min="11" max="11" width="9.42578125" style="26" customWidth="1"/>
    <col min="12" max="12" width="13.42578125" customWidth="1"/>
  </cols>
  <sheetData>
    <row r="1" spans="1:11" x14ac:dyDescent="0.2">
      <c r="A1" s="1"/>
      <c r="B1" s="8"/>
      <c r="D1" t="s">
        <v>82</v>
      </c>
      <c r="F1" t="s">
        <v>113</v>
      </c>
      <c r="H1" t="s">
        <v>22</v>
      </c>
      <c r="J1" t="s">
        <v>22</v>
      </c>
    </row>
    <row r="2" spans="1:11" x14ac:dyDescent="0.2">
      <c r="A2" s="2" t="s">
        <v>21</v>
      </c>
      <c r="B2" s="6" t="s">
        <v>120</v>
      </c>
      <c r="C2" s="26">
        <v>8.5</v>
      </c>
      <c r="D2" s="16" t="s">
        <v>118</v>
      </c>
      <c r="E2" s="26">
        <v>5.65</v>
      </c>
      <c r="F2" s="16" t="s">
        <v>119</v>
      </c>
      <c r="G2" s="26">
        <v>20.97</v>
      </c>
      <c r="H2" s="16" t="s">
        <v>116</v>
      </c>
      <c r="I2" s="26">
        <v>24.41</v>
      </c>
      <c r="J2" s="16" t="s">
        <v>120</v>
      </c>
      <c r="K2" s="26">
        <v>14.74</v>
      </c>
    </row>
    <row r="3" spans="1:11" x14ac:dyDescent="0.2">
      <c r="A3" s="2" t="s">
        <v>21</v>
      </c>
      <c r="B3" s="6" t="s">
        <v>121</v>
      </c>
      <c r="C3" s="26">
        <v>8.5</v>
      </c>
      <c r="D3" s="16" t="s">
        <v>117</v>
      </c>
      <c r="E3" s="26">
        <v>7.69</v>
      </c>
      <c r="F3" s="16" t="s">
        <v>114</v>
      </c>
      <c r="G3" s="26">
        <v>20.97</v>
      </c>
      <c r="H3" s="16" t="s">
        <v>115</v>
      </c>
      <c r="I3" s="26">
        <v>24.41</v>
      </c>
      <c r="J3" s="16" t="s">
        <v>121</v>
      </c>
      <c r="K3" s="26">
        <v>14.74</v>
      </c>
    </row>
    <row r="4" spans="1:11" x14ac:dyDescent="0.2">
      <c r="A4" s="2" t="s">
        <v>21</v>
      </c>
      <c r="B4" s="6" t="s">
        <v>16</v>
      </c>
      <c r="C4" s="26">
        <v>10.210000000000001</v>
      </c>
      <c r="D4" s="16" t="s">
        <v>124</v>
      </c>
      <c r="E4" s="26">
        <v>8.4499999999999993</v>
      </c>
      <c r="F4" s="16" t="s">
        <v>125</v>
      </c>
      <c r="G4" s="26">
        <v>26.96</v>
      </c>
      <c r="H4" s="16" t="s">
        <v>126</v>
      </c>
      <c r="I4" s="26">
        <v>28.14</v>
      </c>
      <c r="J4" s="16" t="s">
        <v>16</v>
      </c>
      <c r="K4" s="26">
        <v>19.260000000000002</v>
      </c>
    </row>
    <row r="5" spans="1:11" x14ac:dyDescent="0.2">
      <c r="A5" s="2" t="s">
        <v>22</v>
      </c>
      <c r="B5" s="8" t="s">
        <v>23</v>
      </c>
      <c r="C5" s="26">
        <v>5.09</v>
      </c>
      <c r="D5" s="16" t="s">
        <v>127</v>
      </c>
      <c r="E5" s="26">
        <v>8.4499999999999993</v>
      </c>
      <c r="F5" s="16" t="s">
        <v>128</v>
      </c>
      <c r="G5" s="26">
        <v>7.97</v>
      </c>
    </row>
    <row r="6" spans="1:11" x14ac:dyDescent="0.2">
      <c r="A6" s="2" t="s">
        <v>21</v>
      </c>
      <c r="B6" s="6" t="s">
        <v>18</v>
      </c>
      <c r="C6" s="26">
        <v>5.21</v>
      </c>
      <c r="D6" s="16" t="s">
        <v>129</v>
      </c>
      <c r="E6" s="26">
        <v>4.55</v>
      </c>
      <c r="F6" s="16" t="s">
        <v>130</v>
      </c>
      <c r="G6" s="26">
        <v>5.97</v>
      </c>
      <c r="J6" s="16" t="s">
        <v>130</v>
      </c>
      <c r="K6" s="26">
        <v>7.05</v>
      </c>
    </row>
    <row r="7" spans="1:11" x14ac:dyDescent="0.2">
      <c r="A7" s="2" t="s">
        <v>21</v>
      </c>
      <c r="B7" s="8" t="s">
        <v>9</v>
      </c>
      <c r="C7" s="28">
        <v>4.74</v>
      </c>
      <c r="D7" s="16" t="s">
        <v>131</v>
      </c>
      <c r="E7" s="26">
        <v>7.88</v>
      </c>
      <c r="F7" s="16" t="s">
        <v>132</v>
      </c>
      <c r="G7" s="26">
        <v>6.97</v>
      </c>
      <c r="J7" s="16" t="s">
        <v>133</v>
      </c>
      <c r="K7" s="26">
        <v>8.11</v>
      </c>
    </row>
    <row r="8" spans="1:11" x14ac:dyDescent="0.2">
      <c r="A8" s="2" t="s">
        <v>21</v>
      </c>
      <c r="B8" s="8" t="s">
        <v>122</v>
      </c>
      <c r="C8" s="28">
        <v>8.3699999999999992</v>
      </c>
      <c r="D8" t="s">
        <v>134</v>
      </c>
      <c r="F8" s="16" t="s">
        <v>135</v>
      </c>
      <c r="G8" s="26">
        <v>48.97</v>
      </c>
      <c r="J8" s="16" t="s">
        <v>136</v>
      </c>
      <c r="K8" s="26">
        <v>15.84</v>
      </c>
    </row>
  </sheetData>
  <hyperlinks>
    <hyperlink ref="F3" r:id="rId1"/>
    <hyperlink ref="H3" r:id="rId2"/>
    <hyperlink ref="H2" r:id="rId3" display="HMR8-10T"/>
    <hyperlink ref="D2" r:id="rId4"/>
    <hyperlink ref="D3" r:id="rId5"/>
    <hyperlink ref="F2" r:id="rId6"/>
    <hyperlink ref="J2" r:id="rId7"/>
    <hyperlink ref="J3" r:id="rId8" display="XML8"/>
    <hyperlink ref="B4" r:id="rId9"/>
    <hyperlink ref="D4" r:id="rId10"/>
    <hyperlink ref="F4" r:id="rId11"/>
    <hyperlink ref="H4" r:id="rId12"/>
    <hyperlink ref="J4" r:id="rId13" display="XML8"/>
    <hyperlink ref="B5" r:id="rId14"/>
    <hyperlink ref="D5" r:id="rId15"/>
    <hyperlink ref="F5" r:id="rId16"/>
    <hyperlink ref="B6" r:id="rId17"/>
    <hyperlink ref="D6" r:id="rId18"/>
    <hyperlink ref="F6" r:id="rId19"/>
    <hyperlink ref="J6" r:id="rId20"/>
    <hyperlink ref="B7" r:id="rId21"/>
    <hyperlink ref="D7" r:id="rId22"/>
    <hyperlink ref="F7" r:id="rId23"/>
    <hyperlink ref="J7" r:id="rId24"/>
    <hyperlink ref="B8" r:id="rId25" display="PCMR8-10T"/>
    <hyperlink ref="F8" r:id="rId26"/>
    <hyperlink ref="J8" r:id="rId27"/>
  </hyperlinks>
  <pageMargins left="0.7" right="0.7" top="0.75" bottom="0.75" header="0.3" footer="0.3"/>
  <pageSetup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Sheet2</vt:lpstr>
      <vt:lpstr>ORDER</vt:lpstr>
      <vt:lpstr> 0.625" Rod + Clevis Parts List</vt:lpstr>
      <vt:lpstr> 0.5" Rod + Clevis Parts List</vt:lpstr>
      <vt:lpstr>Summary Parts List</vt:lpstr>
      <vt:lpstr>Costs</vt:lpstr>
      <vt:lpstr>Alternate Parts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Odart</dc:creator>
  <cp:lastModifiedBy>Steve Odart</cp:lastModifiedBy>
  <dcterms:created xsi:type="dcterms:W3CDTF">2017-02-10T23:30:39Z</dcterms:created>
  <dcterms:modified xsi:type="dcterms:W3CDTF">2017-02-15T13:38:02Z</dcterms:modified>
</cp:coreProperties>
</file>